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mel\Documents\ZZS ZK\Veřejné zakázky\Čisticí a úklidové prostředky 2022\"/>
    </mc:Choice>
  </mc:AlternateContent>
  <xr:revisionPtr revIDLastSave="0" documentId="13_ncr:1_{DB282BBD-4263-4180-A89B-457F9D34A781}" xr6:coauthVersionLast="47" xr6:coauthVersionMax="47" xr10:uidLastSave="{00000000-0000-0000-0000-000000000000}"/>
  <bookViews>
    <workbookView xWindow="-108" yWindow="-108" windowWidth="23256" windowHeight="12576" tabRatio="592" xr2:uid="{14790D3B-4E95-4F60-B415-DC5847A64FA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  <c r="L77" i="1" s="1"/>
  <c r="M77" i="1" s="1"/>
  <c r="K45" i="1" l="1"/>
  <c r="L45" i="1" s="1"/>
  <c r="M45" i="1" s="1"/>
  <c r="K5" i="1"/>
  <c r="L5" i="1" s="1"/>
  <c r="M5" i="1" s="1"/>
  <c r="K33" i="1"/>
  <c r="L33" i="1" s="1"/>
  <c r="M33" i="1" s="1"/>
  <c r="K76" i="1"/>
  <c r="L76" i="1" s="1"/>
  <c r="M76" i="1" s="1"/>
  <c r="K75" i="1"/>
  <c r="L75" i="1" s="1"/>
  <c r="M75" i="1" s="1"/>
  <c r="K74" i="1"/>
  <c r="L74" i="1" s="1"/>
  <c r="M74" i="1" s="1"/>
  <c r="K72" i="1"/>
  <c r="L72" i="1" s="1"/>
  <c r="M72" i="1" s="1"/>
  <c r="K71" i="1"/>
  <c r="L71" i="1" s="1"/>
  <c r="M71" i="1" s="1"/>
  <c r="K70" i="1"/>
  <c r="L70" i="1" s="1"/>
  <c r="M70" i="1" s="1"/>
  <c r="K68" i="1"/>
  <c r="L68" i="1" s="1"/>
  <c r="M68" i="1" s="1"/>
  <c r="K67" i="1"/>
  <c r="L67" i="1" s="1"/>
  <c r="M67" i="1" s="1"/>
  <c r="K66" i="1"/>
  <c r="L66" i="1" s="1"/>
  <c r="M66" i="1" s="1"/>
  <c r="K65" i="1"/>
  <c r="L65" i="1" s="1"/>
  <c r="K64" i="1"/>
  <c r="L64" i="1" s="1"/>
  <c r="M64" i="1" s="1"/>
  <c r="K62" i="1"/>
  <c r="L62" i="1" s="1"/>
  <c r="M62" i="1" s="1"/>
  <c r="K61" i="1"/>
  <c r="L61" i="1" s="1"/>
  <c r="M61" i="1" s="1"/>
  <c r="K59" i="1"/>
  <c r="L59" i="1" s="1"/>
  <c r="M59" i="1" s="1"/>
  <c r="K58" i="1"/>
  <c r="L58" i="1" s="1"/>
  <c r="M58" i="1" s="1"/>
  <c r="K57" i="1"/>
  <c r="L57" i="1" s="1"/>
  <c r="M57" i="1" s="1"/>
  <c r="K56" i="1"/>
  <c r="L56" i="1" s="1"/>
  <c r="M56" i="1" s="1"/>
  <c r="K54" i="1"/>
  <c r="L54" i="1" s="1"/>
  <c r="M54" i="1" s="1"/>
  <c r="K53" i="1"/>
  <c r="L53" i="1" s="1"/>
  <c r="M53" i="1" s="1"/>
  <c r="K52" i="1"/>
  <c r="L52" i="1" s="1"/>
  <c r="M52" i="1" s="1"/>
  <c r="K51" i="1"/>
  <c r="L51" i="1" s="1"/>
  <c r="M51" i="1" s="1"/>
  <c r="K50" i="1"/>
  <c r="L50" i="1" s="1"/>
  <c r="M50" i="1" s="1"/>
  <c r="K48" i="1"/>
  <c r="L48" i="1" s="1"/>
  <c r="M48" i="1" s="1"/>
  <c r="K47" i="1"/>
  <c r="L47" i="1" s="1"/>
  <c r="M47" i="1" s="1"/>
  <c r="K46" i="1"/>
  <c r="L46" i="1" s="1"/>
  <c r="M46" i="1" s="1"/>
  <c r="K44" i="1"/>
  <c r="L44" i="1" s="1"/>
  <c r="M44" i="1" s="1"/>
  <c r="K42" i="1"/>
  <c r="L42" i="1" s="1"/>
  <c r="M42" i="1" s="1"/>
  <c r="K40" i="1"/>
  <c r="L40" i="1" s="1"/>
  <c r="M40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1" i="1"/>
  <c r="L31" i="1" s="1"/>
  <c r="M31" i="1" s="1"/>
  <c r="K29" i="1"/>
  <c r="L29" i="1" s="1"/>
  <c r="M29" i="1" s="1"/>
  <c r="K28" i="1"/>
  <c r="L28" i="1" s="1"/>
  <c r="M28" i="1" s="1"/>
  <c r="K26" i="1"/>
  <c r="L26" i="1" s="1"/>
  <c r="M26" i="1" s="1"/>
  <c r="K25" i="1"/>
  <c r="L25" i="1" s="1"/>
  <c r="M25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8" i="1"/>
  <c r="L18" i="1" s="1"/>
  <c r="M18" i="1" s="1"/>
  <c r="K17" i="1"/>
  <c r="L17" i="1" s="1"/>
  <c r="M17" i="1" s="1"/>
  <c r="K15" i="1"/>
  <c r="L15" i="1" s="1"/>
  <c r="M15" i="1" s="1"/>
  <c r="K14" i="1"/>
  <c r="L14" i="1" s="1"/>
  <c r="K12" i="1"/>
  <c r="L12" i="1" s="1"/>
  <c r="M12" i="1" s="1"/>
  <c r="K11" i="1"/>
  <c r="L11" i="1" s="1"/>
  <c r="M11" i="1" s="1"/>
  <c r="K10" i="1"/>
  <c r="L10" i="1" s="1"/>
  <c r="M10" i="1" s="1"/>
  <c r="K8" i="1"/>
  <c r="L8" i="1" s="1"/>
  <c r="M8" i="1" s="1"/>
  <c r="K7" i="1"/>
  <c r="L7" i="1" s="1"/>
  <c r="M7" i="1" s="1"/>
  <c r="M65" i="1" l="1"/>
  <c r="M78" i="1"/>
  <c r="F78" i="1"/>
  <c r="M14" i="1"/>
  <c r="M79" i="1" s="1"/>
  <c r="F79" i="1" s="1"/>
</calcChain>
</file>

<file path=xl/sharedStrings.xml><?xml version="1.0" encoding="utf-8"?>
<sst xmlns="http://schemas.openxmlformats.org/spreadsheetml/2006/main" count="281" uniqueCount="221">
  <si>
    <t xml:space="preserve">Struktura cenové nabídky </t>
  </si>
  <si>
    <t>POŘADÍ</t>
  </si>
  <si>
    <t>A</t>
  </si>
  <si>
    <t>MÝDLA TEKUTÁ</t>
  </si>
  <si>
    <t>Tekuté mýdlo dezinfekční do zdravotnických zařízení,nebarevné.</t>
  </si>
  <si>
    <t>cca 5 l</t>
  </si>
  <si>
    <t>litr</t>
  </si>
  <si>
    <t>B</t>
  </si>
  <si>
    <t>KRÉMY NA RUCE</t>
  </si>
  <si>
    <t>002</t>
  </si>
  <si>
    <t>Hydratační ochranný krém na ruce s protibakteriálním účinkem.</t>
  </si>
  <si>
    <t>cca 100 ml</t>
  </si>
  <si>
    <t>100 ml</t>
  </si>
  <si>
    <t>003</t>
  </si>
  <si>
    <t>Regenerační, zklidňující a zvláčňující ochranný krém na ruce</t>
  </si>
  <si>
    <t>C</t>
  </si>
  <si>
    <t>ÚKLIDOVÉ RUKAVICE</t>
  </si>
  <si>
    <t>004</t>
  </si>
  <si>
    <t>Rukavice úklidové,latexové,pevné,vel. S</t>
  </si>
  <si>
    <t>S</t>
  </si>
  <si>
    <t>pár</t>
  </si>
  <si>
    <t>005</t>
  </si>
  <si>
    <t>Rukavice úklidové,latexové,pevné,vel. M</t>
  </si>
  <si>
    <t>M</t>
  </si>
  <si>
    <t>006</t>
  </si>
  <si>
    <t>Rukavice úklidové,latexové,pevné,vel. L</t>
  </si>
  <si>
    <t>L</t>
  </si>
  <si>
    <t>D</t>
  </si>
  <si>
    <t>MYCÍ PASTY</t>
  </si>
  <si>
    <t>007</t>
  </si>
  <si>
    <t>Speciální mycí abrazivní pasta, lehce a snadno odstraňující nečistoty z pokožky.</t>
  </si>
  <si>
    <t xml:space="preserve"> cca 500 g</t>
  </si>
  <si>
    <t>500g</t>
  </si>
  <si>
    <t>008</t>
  </si>
  <si>
    <t>Tekutá mycí pasta se speciálním abrazivem a odmašťovacím účinkem na velmi znečištěné ruce</t>
  </si>
  <si>
    <t>cca 500 g</t>
  </si>
  <si>
    <t>E</t>
  </si>
  <si>
    <t>ČISTIČE NÁDOBÍ</t>
  </si>
  <si>
    <t>cca 1 l</t>
  </si>
  <si>
    <t>F</t>
  </si>
  <si>
    <t>PŘÍPRAVKY DO DOMÁCÍ MYČKY NÁDOBÍ</t>
  </si>
  <si>
    <t xml:space="preserve">Účinné tablety do domácí myčky </t>
  </si>
  <si>
    <t>3v1</t>
  </si>
  <si>
    <t>ks</t>
  </si>
  <si>
    <t>Sůl s velkými granulemi pro změkčení vody v domácí myčce</t>
  </si>
  <si>
    <t>kg</t>
  </si>
  <si>
    <t>Čistič domácí myčky odstraňující mastnotu a vodní kámen.</t>
  </si>
  <si>
    <t>cca 250 ml</t>
  </si>
  <si>
    <t xml:space="preserve">Oplachovací a leštící roztok do domácí myčky nádobí. </t>
  </si>
  <si>
    <t>cca 500 ml</t>
  </si>
  <si>
    <t>G</t>
  </si>
  <si>
    <t>ČISTIČE PODLAHY</t>
  </si>
  <si>
    <t xml:space="preserve">Univerzální čistící prostředek k mytí podlah, čištění a odmašťování povrchů ze skla, keramiky, PVC,karosérií automobilů apod. </t>
  </si>
  <si>
    <t>Speciální mýdlový přípravek pro čistění dřevěných povrchů - podlahy,nábytku,dveří apod.</t>
  </si>
  <si>
    <t>cca 750 ml</t>
  </si>
  <si>
    <t>H</t>
  </si>
  <si>
    <t>ČISTIČE NA REZ A VODNÍ KÁMEN</t>
  </si>
  <si>
    <t>Čistič na nerezové dřezy, nádobí, vodovodní kohoutky,obklady, dlažby, vany, umyvadla apod.</t>
  </si>
  <si>
    <t>I</t>
  </si>
  <si>
    <t>ČISTIČE PÍSKOVÉ A KRÉMOVÉ</t>
  </si>
  <si>
    <t>Jemný krém vhodný na čištění nádobí,sporáků, umyvadel, van, WC,obkladaček apod.</t>
  </si>
  <si>
    <t>100 g</t>
  </si>
  <si>
    <t>J</t>
  </si>
  <si>
    <t>ČISTIČE WC</t>
  </si>
  <si>
    <t xml:space="preserve"> cca 750 ml</t>
  </si>
  <si>
    <t>K</t>
  </si>
  <si>
    <t>DEZINFEKCE</t>
  </si>
  <si>
    <t>cca 1l</t>
  </si>
  <si>
    <t>cca 5l</t>
  </si>
  <si>
    <t xml:space="preserve"> cca 900 g</t>
  </si>
  <si>
    <t>ČISTIČE SKEL</t>
  </si>
  <si>
    <t>LEŠTĚNKY</t>
  </si>
  <si>
    <t xml:space="preserve"> cca 250 ml</t>
  </si>
  <si>
    <t>027</t>
  </si>
  <si>
    <t>N</t>
  </si>
  <si>
    <t>028</t>
  </si>
  <si>
    <t>029</t>
  </si>
  <si>
    <t>030</t>
  </si>
  <si>
    <t>031</t>
  </si>
  <si>
    <t>O</t>
  </si>
  <si>
    <t>032</t>
  </si>
  <si>
    <t>P</t>
  </si>
  <si>
    <t>TOALETNÍ PAPÍRY,PAPÍROVÉ RUČÍKY,UBROUSKY</t>
  </si>
  <si>
    <t>033</t>
  </si>
  <si>
    <t>Toaletní papír  dvouvrstvý</t>
  </si>
  <si>
    <t>role</t>
  </si>
  <si>
    <t>034</t>
  </si>
  <si>
    <t>Toaletní papír dvouvrstvý</t>
  </si>
  <si>
    <t>Ø24cm</t>
  </si>
  <si>
    <t>035</t>
  </si>
  <si>
    <t>Ø28cm</t>
  </si>
  <si>
    <t>036</t>
  </si>
  <si>
    <t>037</t>
  </si>
  <si>
    <t>038</t>
  </si>
  <si>
    <t>Q</t>
  </si>
  <si>
    <t>HOUBY,UTĚRKY,DRÁTĚNKY</t>
  </si>
  <si>
    <t>039</t>
  </si>
  <si>
    <t>Houbička na nádobí,cca45x80x25 mm, s abrazivní vrstvou</t>
  </si>
  <si>
    <t>040</t>
  </si>
  <si>
    <t>041</t>
  </si>
  <si>
    <t>042</t>
  </si>
  <si>
    <t>40 x 40 cm</t>
  </si>
  <si>
    <t>043</t>
  </si>
  <si>
    <t xml:space="preserve">Molitanová autohouba na mytí vozidel </t>
  </si>
  <si>
    <t>15x10x6cm</t>
  </si>
  <si>
    <t>R</t>
  </si>
  <si>
    <t>PRACHOVKY A HADRY</t>
  </si>
  <si>
    <t>044</t>
  </si>
  <si>
    <t>Hadr podlahový ,bílý</t>
  </si>
  <si>
    <t>52 x 60 cm</t>
  </si>
  <si>
    <t>045</t>
  </si>
  <si>
    <t>50 x 60 cm</t>
  </si>
  <si>
    <t>046</t>
  </si>
  <si>
    <t xml:space="preserve">Prachovka počesaná </t>
  </si>
  <si>
    <t>35 x 35 cm</t>
  </si>
  <si>
    <t>047</t>
  </si>
  <si>
    <t xml:space="preserve">Hadry čistící bílé, balení </t>
  </si>
  <si>
    <t>10 kg</t>
  </si>
  <si>
    <t>SMETÁKY A SMETÁČKY</t>
  </si>
  <si>
    <t>048</t>
  </si>
  <si>
    <t>049</t>
  </si>
  <si>
    <t>050</t>
  </si>
  <si>
    <t>Smetáček s lopatkou /smetáček - syntetická vlákna, lopatka - s gumovou lištou./</t>
  </si>
  <si>
    <t xml:space="preserve"> 40 cm</t>
  </si>
  <si>
    <t xml:space="preserve">Stěrka na okna </t>
  </si>
  <si>
    <t>T</t>
  </si>
  <si>
    <t>KARTÁČE</t>
  </si>
  <si>
    <t>Kartáček na ruce plastový</t>
  </si>
  <si>
    <t xml:space="preserve">Kartáč silniční  </t>
  </si>
  <si>
    <t>WC souprava - kartáč průměr 90 mm, plastový kryt.</t>
  </si>
  <si>
    <t>WC kartáč - plastové těleso, syntetická vlákna (PP),průměr  90 mm.</t>
  </si>
  <si>
    <t>Zvon gumový - průměr 100mm,dřevěné držadlo</t>
  </si>
  <si>
    <t>DALŠÍ SORTIMENT</t>
  </si>
  <si>
    <t>30 cm</t>
  </si>
  <si>
    <t>bal.</t>
  </si>
  <si>
    <t>sada</t>
  </si>
  <si>
    <t>set.</t>
  </si>
  <si>
    <t>Hadr  tkaná textilie</t>
  </si>
  <si>
    <t>DPH              %</t>
  </si>
  <si>
    <t>Neutralizátor zápachu v rozprašovači s možností dolití, nezanechávající po odpaření zbytky ani skvrny, možné přidat do vody při vytírání</t>
  </si>
  <si>
    <t>celková cena bez DPH za 1 rok</t>
  </si>
  <si>
    <t>celková cena s DPH za 1 rok</t>
  </si>
  <si>
    <t>celková cena bez DPH za 3 roky</t>
  </si>
  <si>
    <t>celková cena s DPH za 3 roky</t>
  </si>
  <si>
    <t>rozprašovač           cca 750 ml</t>
  </si>
  <si>
    <t>cca 10 ks v balení</t>
  </si>
  <si>
    <t>cca 3 ks v balení</t>
  </si>
  <si>
    <t>Papírové kuchyňské utěrky v roli, dělené, návin min. 10 metrů, šířka 22 cm</t>
  </si>
  <si>
    <t xml:space="preserve"> minimálně 50 útržků role</t>
  </si>
  <si>
    <t xml:space="preserve">Sáček do koše , černý, rolovaný, 50 ks </t>
  </si>
  <si>
    <t>cca 1 kg</t>
  </si>
  <si>
    <t>Univerzální čistící prostředek na sklo, okenní tabule, zrcadla,obrazovky, glazury, smalty a plasty, obsah ethanolu do 5%</t>
  </si>
  <si>
    <t>Univerzální, čistící, bělící a desinfekční prostředek, likvidující viry, bakterie a choroboplodné zárodky, chlornan sodný do 5%, hydroxid sodný do 1%</t>
  </si>
  <si>
    <t xml:space="preserve">Přípravek proti vegetativním formám plísní, kvasinkám, řasám s desinfekčním a bělícím účinkem, chlornan sodný do 5%, </t>
  </si>
  <si>
    <t xml:space="preserve"> rozprašovač cca 500 ml</t>
  </si>
  <si>
    <t>Prostředek na mytí nádobí, aniontové povrchově aktivní látky 15-30%, neiontové aktivní povrchové látky 5%, relativní hustota 1,0 g/cm3, účinný i ve studené vodě</t>
  </si>
  <si>
    <t>50x60cm/30l    8µ</t>
  </si>
  <si>
    <t>63x74cm/60l    8µ</t>
  </si>
  <si>
    <t>PVC pytel rolovaný, 20 ks</t>
  </si>
  <si>
    <t xml:space="preserve">Drátěnka na nádobí spirálová nerez </t>
  </si>
  <si>
    <t>min. 40 g</t>
  </si>
  <si>
    <t>Kyselý, gelový, koncentrovaný WC čistič s dezinfekčními, antibakteriálními a bělícími účinky, chlornan sodný do 5%</t>
  </si>
  <si>
    <t>1kg</t>
  </si>
  <si>
    <r>
      <t>Prostředek na mytí nádobí, aniontové povrchově aktivní látky 15-30%, neiontové aktivní povrchové látky 5%, relativní hustota 1,0 g/cm</t>
    </r>
    <r>
      <rPr>
        <vertAlign val="superscript"/>
        <sz val="8"/>
        <color rgb="FF660066"/>
        <rFont val="Calibri"/>
        <family val="2"/>
        <charset val="238"/>
      </rPr>
      <t>3</t>
    </r>
    <r>
      <rPr>
        <sz val="8"/>
        <color indexed="28"/>
        <rFont val="Calibri"/>
        <family val="2"/>
        <charset val="238"/>
      </rPr>
      <t>, účinný i ve studené vodě</t>
    </r>
  </si>
  <si>
    <r>
      <t>Leštěnka na nábytek ve spray</t>
    </r>
    <r>
      <rPr>
        <i/>
        <sz val="8"/>
        <color indexed="28"/>
        <rFont val="Calibri"/>
        <family val="2"/>
        <charset val="238"/>
      </rPr>
      <t xml:space="preserve"> </t>
    </r>
    <r>
      <rPr>
        <sz val="8"/>
        <color indexed="28"/>
        <rFont val="Calibri"/>
        <family val="2"/>
        <charset val="238"/>
      </rPr>
      <t>-</t>
    </r>
    <r>
      <rPr>
        <i/>
        <sz val="8"/>
        <color indexed="28"/>
        <rFont val="Calibri"/>
        <family val="2"/>
        <charset val="238"/>
      </rPr>
      <t xml:space="preserve"> </t>
    </r>
    <r>
      <rPr>
        <sz val="8"/>
        <color indexed="28"/>
        <rFont val="Calibri"/>
        <family val="2"/>
        <charset val="238"/>
      </rPr>
      <t>k odstranění prachu z kovu,</t>
    </r>
    <r>
      <rPr>
        <i/>
        <sz val="8"/>
        <color indexed="28"/>
        <rFont val="Calibri"/>
        <family val="2"/>
        <charset val="238"/>
      </rPr>
      <t xml:space="preserve"> </t>
    </r>
    <r>
      <rPr>
        <sz val="8"/>
        <color indexed="28"/>
        <rFont val="Calibri"/>
        <family val="2"/>
        <charset val="238"/>
      </rPr>
      <t>dřeva, skla a elektroniky.</t>
    </r>
  </si>
  <si>
    <r>
      <t>Švédská mikroutěrka 250 g/m</t>
    </r>
    <r>
      <rPr>
        <vertAlign val="superscript"/>
        <sz val="8"/>
        <color rgb="FF660066"/>
        <rFont val="Calibri"/>
        <family val="2"/>
        <charset val="238"/>
      </rPr>
      <t>2</t>
    </r>
  </si>
  <si>
    <t>WC tablety do pisoárů, uvolňuje příjemnou intenzivní vůni a zabraňuje tvorbě usazenin</t>
  </si>
  <si>
    <r>
      <rPr>
        <sz val="8"/>
        <rFont val="Calibri"/>
        <family val="2"/>
        <charset val="238"/>
      </rPr>
      <t>Ø</t>
    </r>
    <r>
      <rPr>
        <sz val="8"/>
        <rFont val="Arial Narrow"/>
        <family val="2"/>
        <charset val="238"/>
      </rPr>
      <t>19cm</t>
    </r>
  </si>
  <si>
    <r>
      <t>70x110 síla 200</t>
    </r>
    <r>
      <rPr>
        <sz val="8"/>
        <rFont val="Book Antiqua"/>
        <family val="1"/>
        <charset val="238"/>
      </rPr>
      <t>µ</t>
    </r>
  </si>
  <si>
    <t>okena</t>
  </si>
  <si>
    <t>Savo proti plísni</t>
  </si>
  <si>
    <t xml:space="preserve">Savo </t>
  </si>
  <si>
    <t>Solvina</t>
  </si>
  <si>
    <t>Jar</t>
  </si>
  <si>
    <t>Savo wc čistič</t>
  </si>
  <si>
    <t>Cleamen 101/201</t>
  </si>
  <si>
    <t>Odvápňovač do kávovarů</t>
  </si>
  <si>
    <t>glint univerzal</t>
  </si>
  <si>
    <t>Cif</t>
  </si>
  <si>
    <t>SÁČKY, PYTLE NA ODPAD</t>
  </si>
  <si>
    <t>001*</t>
  </si>
  <si>
    <t>009*</t>
  </si>
  <si>
    <t>010*</t>
  </si>
  <si>
    <t>011*</t>
  </si>
  <si>
    <t>012*</t>
  </si>
  <si>
    <t>013*</t>
  </si>
  <si>
    <t>014*</t>
  </si>
  <si>
    <t>015*</t>
  </si>
  <si>
    <t>016*</t>
  </si>
  <si>
    <t>017*</t>
  </si>
  <si>
    <t>018*</t>
  </si>
  <si>
    <t>019*</t>
  </si>
  <si>
    <t>021*</t>
  </si>
  <si>
    <t>022*</t>
  </si>
  <si>
    <t>023*</t>
  </si>
  <si>
    <t>024*</t>
  </si>
  <si>
    <t>025*</t>
  </si>
  <si>
    <t>026*</t>
  </si>
  <si>
    <t>1 kg</t>
  </si>
  <si>
    <t>Houbová utěrka cca 15x15 cm</t>
  </si>
  <si>
    <t>020*</t>
  </si>
  <si>
    <t>051*</t>
  </si>
  <si>
    <t>052*</t>
  </si>
  <si>
    <t>053*</t>
  </si>
  <si>
    <t>054*</t>
  </si>
  <si>
    <t>3000 ks v kartonu</t>
  </si>
  <si>
    <t>Papírové ručníky skládané, bílé Z-Z, dvouvrstvé</t>
  </si>
  <si>
    <t>Čistič pro udržování odpadního a kanalizačního potrubí s obsahem hydroxidu sodného.</t>
  </si>
  <si>
    <t>U položek označených * je nutné spolu s nabídkou a při dodávkách dodat bezpečnostní list vydaný výrobcem nebo dovozcem.</t>
  </si>
  <si>
    <t>Specifikace požadovaného výrobku</t>
  </si>
  <si>
    <t>Cena za MJ bez DPH</t>
  </si>
  <si>
    <t>tekutý cca 750 ml</t>
  </si>
  <si>
    <t>Bližší specifikace položky (požadavek na balení)</t>
  </si>
  <si>
    <t>Název výrobku, lze i alternativní výrobek srovnatelného složení a kvality</t>
  </si>
  <si>
    <t>Nabízené balení</t>
  </si>
  <si>
    <t>Název nabízeného výrobku</t>
  </si>
  <si>
    <t>Předpoklá-daná spotřeba MJ za 1 rok</t>
  </si>
  <si>
    <t>Předpokládaná spotřeba MJ za 3 roky</t>
  </si>
  <si>
    <t>Cena za spotřebu za 3 roky bez DPH</t>
  </si>
  <si>
    <t>Cena za spotřebu za 3 roky s DPH</t>
  </si>
  <si>
    <t>Měrná jednotka (MJ)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</si>
</sst>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28"/>
      <name val="Calibri"/>
      <family val="2"/>
      <charset val="238"/>
    </font>
    <font>
      <vertAlign val="superscript"/>
      <sz val="8"/>
      <color rgb="FF660066"/>
      <name val="Calibri"/>
      <family val="2"/>
      <charset val="238"/>
    </font>
    <font>
      <i/>
      <sz val="8"/>
      <color indexed="28"/>
      <name val="Calibri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sz val="8"/>
      <name val="Book Antiqu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1" fontId="1" fillId="0" borderId="0" xfId="0" applyNumberFormat="1" applyFont="1" applyBorder="1" applyAlignment="1" applyProtection="1">
      <alignment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9" fontId="12" fillId="2" borderId="17" xfId="2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44" fontId="12" fillId="4" borderId="0" xfId="1" applyFont="1" applyFill="1" applyBorder="1" applyAlignment="1">
      <alignment horizontal="center" vertical="center"/>
    </xf>
    <xf numFmtId="9" fontId="12" fillId="0" borderId="0" xfId="2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44" fontId="12" fillId="0" borderId="0" xfId="0" applyNumberFormat="1" applyFont="1" applyBorder="1" applyAlignment="1">
      <alignment horizontal="center" vertical="center" wrapText="1"/>
    </xf>
    <xf numFmtId="44" fontId="12" fillId="0" borderId="20" xfId="1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9" fontId="12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44" fontId="12" fillId="2" borderId="0" xfId="0" applyNumberFormat="1" applyFont="1" applyFill="1" applyBorder="1" applyAlignment="1">
      <alignment horizontal="center" vertical="center" wrapText="1"/>
    </xf>
    <xf numFmtId="44" fontId="12" fillId="2" borderId="20" xfId="0" applyNumberFormat="1" applyFont="1" applyFill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44" fontId="12" fillId="4" borderId="22" xfId="1" applyFont="1" applyFill="1" applyBorder="1" applyAlignment="1">
      <alignment horizontal="center" vertical="center"/>
    </xf>
    <xf numFmtId="9" fontId="12" fillId="0" borderId="22" xfId="2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/>
    </xf>
    <xf numFmtId="44" fontId="12" fillId="0" borderId="22" xfId="0" applyNumberFormat="1" applyFont="1" applyBorder="1" applyAlignment="1">
      <alignment horizontal="center" vertical="center" wrapText="1"/>
    </xf>
    <xf numFmtId="44" fontId="12" fillId="0" borderId="23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/>
    </xf>
    <xf numFmtId="44" fontId="13" fillId="0" borderId="4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4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/>
    <xf numFmtId="0" fontId="15" fillId="3" borderId="1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 vertical="center" wrapText="1"/>
    </xf>
    <xf numFmtId="1" fontId="9" fillId="5" borderId="19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50B5-11ED-47DB-9932-5FB70140FDFC}">
  <dimension ref="A1:O80"/>
  <sheetViews>
    <sheetView tabSelected="1" zoomScale="120" zoomScaleNormal="120" workbookViewId="0">
      <selection activeCell="D72" sqref="D72"/>
    </sheetView>
  </sheetViews>
  <sheetFormatPr defaultRowHeight="14.4" x14ac:dyDescent="0.3"/>
  <cols>
    <col min="1" max="1" width="8" style="2" customWidth="1"/>
    <col min="2" max="2" width="53.88671875" style="4" customWidth="1"/>
    <col min="3" max="3" width="12.6640625" style="4" customWidth="1"/>
    <col min="4" max="4" width="10.6640625" style="6" customWidth="1"/>
    <col min="5" max="5" width="7.88671875" style="2" customWidth="1"/>
    <col min="6" max="6" width="8.5546875" customWidth="1"/>
    <col min="7" max="7" width="5.33203125" style="9" customWidth="1"/>
    <col min="8" max="8" width="8.88671875" style="7" customWidth="1"/>
    <col min="9" max="9" width="10.33203125" style="7" customWidth="1"/>
    <col min="10" max="10" width="9.21875" style="7" customWidth="1"/>
    <col min="11" max="11" width="14" style="2" customWidth="1"/>
    <col min="12" max="12" width="10.6640625" style="7" customWidth="1"/>
    <col min="13" max="13" width="11.5546875" customWidth="1"/>
    <col min="14" max="14" width="9.109375" style="11"/>
    <col min="15" max="15" width="18.109375" customWidth="1"/>
  </cols>
  <sheetData>
    <row r="1" spans="1:15" ht="15" customHeight="1" thickBot="1" x14ac:dyDescent="0.35">
      <c r="A1" s="1"/>
      <c r="B1" s="12" t="s">
        <v>0</v>
      </c>
      <c r="C1" s="12"/>
      <c r="D1" s="13"/>
      <c r="E1" s="3"/>
      <c r="K1" s="5"/>
    </row>
    <row r="2" spans="1:15" ht="12.75" customHeight="1" x14ac:dyDescent="0.3">
      <c r="A2" s="68" t="s">
        <v>1</v>
      </c>
      <c r="B2" s="69" t="s">
        <v>209</v>
      </c>
      <c r="C2" s="69" t="s">
        <v>213</v>
      </c>
      <c r="D2" s="70" t="s">
        <v>212</v>
      </c>
      <c r="E2" s="80" t="s">
        <v>220</v>
      </c>
      <c r="F2" s="81" t="s">
        <v>210</v>
      </c>
      <c r="G2" s="71" t="s">
        <v>138</v>
      </c>
      <c r="H2" s="71" t="s">
        <v>214</v>
      </c>
      <c r="I2" s="71" t="s">
        <v>215</v>
      </c>
      <c r="J2" s="72" t="s">
        <v>216</v>
      </c>
      <c r="K2" s="72" t="s">
        <v>217</v>
      </c>
      <c r="L2" s="71" t="s">
        <v>218</v>
      </c>
      <c r="M2" s="73" t="s">
        <v>219</v>
      </c>
    </row>
    <row r="3" spans="1:15" s="79" customFormat="1" ht="103.8" customHeight="1" x14ac:dyDescent="0.3">
      <c r="A3" s="68"/>
      <c r="B3" s="69"/>
      <c r="C3" s="69"/>
      <c r="D3" s="70"/>
      <c r="E3" s="82"/>
      <c r="F3" s="83"/>
      <c r="G3" s="74"/>
      <c r="H3" s="74"/>
      <c r="I3" s="75"/>
      <c r="J3" s="76"/>
      <c r="K3" s="76"/>
      <c r="L3" s="74"/>
      <c r="M3" s="77"/>
      <c r="N3" s="78"/>
    </row>
    <row r="4" spans="1:15" x14ac:dyDescent="0.3">
      <c r="A4" s="14" t="s">
        <v>2</v>
      </c>
      <c r="B4" s="15" t="s">
        <v>3</v>
      </c>
      <c r="C4" s="15"/>
      <c r="D4" s="16"/>
      <c r="E4" s="28"/>
      <c r="F4" s="29"/>
      <c r="G4" s="30"/>
      <c r="H4" s="31"/>
      <c r="I4" s="31"/>
      <c r="J4" s="31"/>
      <c r="K4" s="32"/>
      <c r="L4" s="31"/>
      <c r="M4" s="33"/>
    </row>
    <row r="5" spans="1:15" x14ac:dyDescent="0.3">
      <c r="A5" s="17" t="s">
        <v>180</v>
      </c>
      <c r="B5" s="18" t="s">
        <v>4</v>
      </c>
      <c r="C5" s="18"/>
      <c r="D5" s="84" t="s">
        <v>5</v>
      </c>
      <c r="E5" s="85" t="s">
        <v>6</v>
      </c>
      <c r="F5" s="34"/>
      <c r="G5" s="35">
        <v>0.21</v>
      </c>
      <c r="H5" s="36"/>
      <c r="I5" s="36"/>
      <c r="J5" s="37">
        <v>485</v>
      </c>
      <c r="K5" s="38">
        <f>J5*3</f>
        <v>1455</v>
      </c>
      <c r="L5" s="39">
        <f>F5*K5</f>
        <v>0</v>
      </c>
      <c r="M5" s="40">
        <f>L5*1.21</f>
        <v>0</v>
      </c>
      <c r="O5" s="8"/>
    </row>
    <row r="6" spans="1:15" x14ac:dyDescent="0.3">
      <c r="A6" s="14" t="s">
        <v>7</v>
      </c>
      <c r="B6" s="15" t="s">
        <v>8</v>
      </c>
      <c r="C6" s="15"/>
      <c r="D6" s="16"/>
      <c r="E6" s="41"/>
      <c r="F6" s="42"/>
      <c r="G6" s="43"/>
      <c r="H6" s="44"/>
      <c r="I6" s="44"/>
      <c r="J6" s="44"/>
      <c r="K6" s="45"/>
      <c r="L6" s="46"/>
      <c r="M6" s="47"/>
    </row>
    <row r="7" spans="1:15" x14ac:dyDescent="0.3">
      <c r="A7" s="17" t="s">
        <v>9</v>
      </c>
      <c r="B7" s="18" t="s">
        <v>10</v>
      </c>
      <c r="C7" s="18"/>
      <c r="D7" s="19" t="s">
        <v>11</v>
      </c>
      <c r="E7" s="48" t="s">
        <v>12</v>
      </c>
      <c r="F7" s="34"/>
      <c r="G7" s="35">
        <v>0.21</v>
      </c>
      <c r="H7" s="36"/>
      <c r="I7" s="36"/>
      <c r="J7" s="37">
        <v>130</v>
      </c>
      <c r="K7" s="38">
        <f>3*J7</f>
        <v>390</v>
      </c>
      <c r="L7" s="39">
        <f t="shared" ref="L7:L61" si="0">F7*K7</f>
        <v>0</v>
      </c>
      <c r="M7" s="40">
        <f>L7*1.21</f>
        <v>0</v>
      </c>
    </row>
    <row r="8" spans="1:15" x14ac:dyDescent="0.3">
      <c r="A8" s="17" t="s">
        <v>13</v>
      </c>
      <c r="B8" s="18" t="s">
        <v>14</v>
      </c>
      <c r="C8" s="18"/>
      <c r="D8" s="19" t="s">
        <v>11</v>
      </c>
      <c r="E8" s="48" t="s">
        <v>12</v>
      </c>
      <c r="F8" s="34"/>
      <c r="G8" s="35">
        <v>0.21</v>
      </c>
      <c r="H8" s="36"/>
      <c r="I8" s="36"/>
      <c r="J8" s="37">
        <v>140</v>
      </c>
      <c r="K8" s="38">
        <f>3*J8</f>
        <v>420</v>
      </c>
      <c r="L8" s="39">
        <f t="shared" si="0"/>
        <v>0</v>
      </c>
      <c r="M8" s="40">
        <f>L8*1.21</f>
        <v>0</v>
      </c>
    </row>
    <row r="9" spans="1:15" x14ac:dyDescent="0.3">
      <c r="A9" s="14" t="s">
        <v>15</v>
      </c>
      <c r="B9" s="15" t="s">
        <v>16</v>
      </c>
      <c r="C9" s="15"/>
      <c r="D9" s="16"/>
      <c r="E9" s="41"/>
      <c r="F9" s="42"/>
      <c r="G9" s="43"/>
      <c r="H9" s="44"/>
      <c r="I9" s="44"/>
      <c r="J9" s="44"/>
      <c r="K9" s="45"/>
      <c r="L9" s="46"/>
      <c r="M9" s="47"/>
    </row>
    <row r="10" spans="1:15" x14ac:dyDescent="0.3">
      <c r="A10" s="17" t="s">
        <v>17</v>
      </c>
      <c r="B10" s="18" t="s">
        <v>18</v>
      </c>
      <c r="C10" s="18"/>
      <c r="D10" s="19" t="s">
        <v>19</v>
      </c>
      <c r="E10" s="48" t="s">
        <v>20</v>
      </c>
      <c r="F10" s="34"/>
      <c r="G10" s="35">
        <v>0.21</v>
      </c>
      <c r="H10" s="36"/>
      <c r="I10" s="36"/>
      <c r="J10" s="37">
        <v>12</v>
      </c>
      <c r="K10" s="38">
        <f t="shared" ref="K10:K12" si="1">3*J10</f>
        <v>36</v>
      </c>
      <c r="L10" s="39">
        <f t="shared" si="0"/>
        <v>0</v>
      </c>
      <c r="M10" s="40">
        <f>L10*1.21</f>
        <v>0</v>
      </c>
    </row>
    <row r="11" spans="1:15" x14ac:dyDescent="0.3">
      <c r="A11" s="17" t="s">
        <v>21</v>
      </c>
      <c r="B11" s="18" t="s">
        <v>22</v>
      </c>
      <c r="C11" s="18"/>
      <c r="D11" s="19" t="s">
        <v>23</v>
      </c>
      <c r="E11" s="48" t="s">
        <v>20</v>
      </c>
      <c r="F11" s="34"/>
      <c r="G11" s="35">
        <v>0.21</v>
      </c>
      <c r="H11" s="36"/>
      <c r="I11" s="36"/>
      <c r="J11" s="37">
        <v>12</v>
      </c>
      <c r="K11" s="38">
        <f t="shared" si="1"/>
        <v>36</v>
      </c>
      <c r="L11" s="39">
        <f t="shared" si="0"/>
        <v>0</v>
      </c>
      <c r="M11" s="40">
        <f>L11*1.21</f>
        <v>0</v>
      </c>
    </row>
    <row r="12" spans="1:15" x14ac:dyDescent="0.3">
      <c r="A12" s="17" t="s">
        <v>24</v>
      </c>
      <c r="B12" s="18" t="s">
        <v>25</v>
      </c>
      <c r="C12" s="18"/>
      <c r="D12" s="19" t="s">
        <v>26</v>
      </c>
      <c r="E12" s="48" t="s">
        <v>20</v>
      </c>
      <c r="F12" s="34"/>
      <c r="G12" s="35">
        <v>0.21</v>
      </c>
      <c r="H12" s="36"/>
      <c r="I12" s="36"/>
      <c r="J12" s="37">
        <v>12</v>
      </c>
      <c r="K12" s="38">
        <f t="shared" si="1"/>
        <v>36</v>
      </c>
      <c r="L12" s="39">
        <f t="shared" si="0"/>
        <v>0</v>
      </c>
      <c r="M12" s="40">
        <f>L12*1.21</f>
        <v>0</v>
      </c>
    </row>
    <row r="13" spans="1:15" x14ac:dyDescent="0.3">
      <c r="A13" s="14" t="s">
        <v>27</v>
      </c>
      <c r="B13" s="15" t="s">
        <v>28</v>
      </c>
      <c r="C13" s="15"/>
      <c r="D13" s="16"/>
      <c r="E13" s="41"/>
      <c r="F13" s="42"/>
      <c r="G13" s="43"/>
      <c r="H13" s="44"/>
      <c r="I13" s="44"/>
      <c r="J13" s="44"/>
      <c r="K13" s="45"/>
      <c r="L13" s="46"/>
      <c r="M13" s="47"/>
    </row>
    <row r="14" spans="1:15" x14ac:dyDescent="0.3">
      <c r="A14" s="17" t="s">
        <v>29</v>
      </c>
      <c r="B14" s="18" t="s">
        <v>30</v>
      </c>
      <c r="C14" s="18" t="s">
        <v>172</v>
      </c>
      <c r="D14" s="19" t="s">
        <v>31</v>
      </c>
      <c r="E14" s="48" t="s">
        <v>32</v>
      </c>
      <c r="F14" s="34"/>
      <c r="G14" s="35">
        <v>0.21</v>
      </c>
      <c r="H14" s="36"/>
      <c r="I14" s="36"/>
      <c r="J14" s="37">
        <v>10</v>
      </c>
      <c r="K14" s="38">
        <f t="shared" ref="K14:K15" si="2">3*J14</f>
        <v>30</v>
      </c>
      <c r="L14" s="39">
        <f t="shared" si="0"/>
        <v>0</v>
      </c>
      <c r="M14" s="40">
        <f>L14*1.21</f>
        <v>0</v>
      </c>
    </row>
    <row r="15" spans="1:15" ht="20.399999999999999" x14ac:dyDescent="0.3">
      <c r="A15" s="17" t="s">
        <v>33</v>
      </c>
      <c r="B15" s="18" t="s">
        <v>34</v>
      </c>
      <c r="C15" s="18" t="s">
        <v>172</v>
      </c>
      <c r="D15" s="19" t="s">
        <v>35</v>
      </c>
      <c r="E15" s="48" t="s">
        <v>32</v>
      </c>
      <c r="F15" s="34"/>
      <c r="G15" s="35">
        <v>0.21</v>
      </c>
      <c r="H15" s="36"/>
      <c r="I15" s="36"/>
      <c r="J15" s="37">
        <v>10</v>
      </c>
      <c r="K15" s="38">
        <f t="shared" si="2"/>
        <v>30</v>
      </c>
      <c r="L15" s="39">
        <f t="shared" si="0"/>
        <v>0</v>
      </c>
      <c r="M15" s="40">
        <f>L15*1.21</f>
        <v>0</v>
      </c>
    </row>
    <row r="16" spans="1:15" x14ac:dyDescent="0.3">
      <c r="A16" s="14" t="s">
        <v>36</v>
      </c>
      <c r="B16" s="15" t="s">
        <v>37</v>
      </c>
      <c r="C16" s="15"/>
      <c r="D16" s="16"/>
      <c r="E16" s="41"/>
      <c r="F16" s="42"/>
      <c r="G16" s="43"/>
      <c r="H16" s="44"/>
      <c r="I16" s="44"/>
      <c r="J16" s="44"/>
      <c r="K16" s="45"/>
      <c r="L16" s="46"/>
      <c r="M16" s="47"/>
    </row>
    <row r="17" spans="1:15" ht="22.2" x14ac:dyDescent="0.3">
      <c r="A17" s="17" t="s">
        <v>181</v>
      </c>
      <c r="B17" s="18" t="s">
        <v>163</v>
      </c>
      <c r="C17" s="18" t="s">
        <v>173</v>
      </c>
      <c r="D17" s="19" t="s">
        <v>38</v>
      </c>
      <c r="E17" s="48" t="s">
        <v>6</v>
      </c>
      <c r="F17" s="34"/>
      <c r="G17" s="35">
        <v>0.21</v>
      </c>
      <c r="H17" s="36"/>
      <c r="I17" s="36"/>
      <c r="J17" s="37">
        <v>20</v>
      </c>
      <c r="K17" s="38">
        <f t="shared" ref="K17:K18" si="3">3*J17</f>
        <v>60</v>
      </c>
      <c r="L17" s="39">
        <f t="shared" si="0"/>
        <v>0</v>
      </c>
      <c r="M17" s="40">
        <f>L17*1.21</f>
        <v>0</v>
      </c>
    </row>
    <row r="18" spans="1:15" ht="20.399999999999999" x14ac:dyDescent="0.3">
      <c r="A18" s="17" t="s">
        <v>182</v>
      </c>
      <c r="B18" s="18" t="s">
        <v>155</v>
      </c>
      <c r="C18" s="18" t="s">
        <v>173</v>
      </c>
      <c r="D18" s="24" t="s">
        <v>5</v>
      </c>
      <c r="E18" s="49" t="s">
        <v>6</v>
      </c>
      <c r="F18" s="34"/>
      <c r="G18" s="35">
        <v>0.21</v>
      </c>
      <c r="H18" s="36"/>
      <c r="I18" s="36"/>
      <c r="J18" s="37">
        <v>85</v>
      </c>
      <c r="K18" s="38">
        <f t="shared" si="3"/>
        <v>255</v>
      </c>
      <c r="L18" s="39">
        <f t="shared" si="0"/>
        <v>0</v>
      </c>
      <c r="M18" s="40">
        <f>L18*1.21</f>
        <v>0</v>
      </c>
      <c r="O18" s="8"/>
    </row>
    <row r="19" spans="1:15" x14ac:dyDescent="0.3">
      <c r="A19" s="14" t="s">
        <v>39</v>
      </c>
      <c r="B19" s="15" t="s">
        <v>40</v>
      </c>
      <c r="C19" s="15"/>
      <c r="D19" s="16"/>
      <c r="E19" s="41"/>
      <c r="F19" s="42"/>
      <c r="G19" s="43"/>
      <c r="H19" s="44"/>
      <c r="I19" s="44"/>
      <c r="J19" s="44"/>
      <c r="K19" s="45"/>
      <c r="L19" s="46"/>
      <c r="M19" s="47"/>
    </row>
    <row r="20" spans="1:15" x14ac:dyDescent="0.3">
      <c r="A20" s="17" t="s">
        <v>183</v>
      </c>
      <c r="B20" s="18" t="s">
        <v>41</v>
      </c>
      <c r="C20" s="18"/>
      <c r="D20" s="24" t="s">
        <v>42</v>
      </c>
      <c r="E20" s="49" t="s">
        <v>43</v>
      </c>
      <c r="F20" s="34"/>
      <c r="G20" s="35">
        <v>0.21</v>
      </c>
      <c r="H20" s="36"/>
      <c r="I20" s="36"/>
      <c r="J20" s="37">
        <v>4500</v>
      </c>
      <c r="K20" s="38">
        <f t="shared" ref="K20:K23" si="4">3*J20</f>
        <v>13500</v>
      </c>
      <c r="L20" s="39">
        <f t="shared" si="0"/>
        <v>0</v>
      </c>
      <c r="M20" s="40">
        <f>L20*1.21</f>
        <v>0</v>
      </c>
    </row>
    <row r="21" spans="1:15" x14ac:dyDescent="0.3">
      <c r="A21" s="17" t="s">
        <v>184</v>
      </c>
      <c r="B21" s="18" t="s">
        <v>44</v>
      </c>
      <c r="C21" s="18"/>
      <c r="D21" s="24" t="s">
        <v>150</v>
      </c>
      <c r="E21" s="49" t="s">
        <v>45</v>
      </c>
      <c r="F21" s="34"/>
      <c r="G21" s="35">
        <v>0.21</v>
      </c>
      <c r="H21" s="36"/>
      <c r="I21" s="36"/>
      <c r="J21" s="37">
        <v>46</v>
      </c>
      <c r="K21" s="38">
        <f t="shared" si="4"/>
        <v>138</v>
      </c>
      <c r="L21" s="39">
        <f t="shared" si="0"/>
        <v>0</v>
      </c>
      <c r="M21" s="40">
        <f>L21*1.21</f>
        <v>0</v>
      </c>
      <c r="O21" s="8"/>
    </row>
    <row r="22" spans="1:15" x14ac:dyDescent="0.3">
      <c r="A22" s="17" t="s">
        <v>185</v>
      </c>
      <c r="B22" s="18" t="s">
        <v>46</v>
      </c>
      <c r="C22" s="18"/>
      <c r="D22" s="24" t="s">
        <v>47</v>
      </c>
      <c r="E22" s="49" t="s">
        <v>6</v>
      </c>
      <c r="F22" s="34"/>
      <c r="G22" s="35">
        <v>0.21</v>
      </c>
      <c r="H22" s="36"/>
      <c r="I22" s="36"/>
      <c r="J22" s="37">
        <v>25</v>
      </c>
      <c r="K22" s="38">
        <f t="shared" si="4"/>
        <v>75</v>
      </c>
      <c r="L22" s="39">
        <f t="shared" si="0"/>
        <v>0</v>
      </c>
      <c r="M22" s="40">
        <f>L22*1.21</f>
        <v>0</v>
      </c>
      <c r="O22" s="8"/>
    </row>
    <row r="23" spans="1:15" x14ac:dyDescent="0.3">
      <c r="A23" s="17" t="s">
        <v>186</v>
      </c>
      <c r="B23" s="18" t="s">
        <v>48</v>
      </c>
      <c r="C23" s="18"/>
      <c r="D23" s="24" t="s">
        <v>49</v>
      </c>
      <c r="E23" s="49" t="s">
        <v>6</v>
      </c>
      <c r="F23" s="34"/>
      <c r="G23" s="35">
        <v>0.21</v>
      </c>
      <c r="H23" s="36"/>
      <c r="I23" s="36"/>
      <c r="J23" s="37">
        <v>36</v>
      </c>
      <c r="K23" s="38">
        <f t="shared" si="4"/>
        <v>108</v>
      </c>
      <c r="L23" s="39">
        <f t="shared" si="0"/>
        <v>0</v>
      </c>
      <c r="M23" s="40">
        <f>L23*1.21</f>
        <v>0</v>
      </c>
      <c r="O23" s="8"/>
    </row>
    <row r="24" spans="1:15" x14ac:dyDescent="0.3">
      <c r="A24" s="14" t="s">
        <v>50</v>
      </c>
      <c r="B24" s="15" t="s">
        <v>51</v>
      </c>
      <c r="C24" s="15"/>
      <c r="D24" s="16"/>
      <c r="E24" s="41"/>
      <c r="F24" s="42"/>
      <c r="G24" s="43"/>
      <c r="H24" s="44"/>
      <c r="I24" s="44"/>
      <c r="J24" s="44"/>
      <c r="K24" s="45"/>
      <c r="L24" s="46"/>
      <c r="M24" s="47"/>
    </row>
    <row r="25" spans="1:15" ht="20.399999999999999" x14ac:dyDescent="0.3">
      <c r="A25" s="17" t="s">
        <v>187</v>
      </c>
      <c r="B25" s="18" t="s">
        <v>52</v>
      </c>
      <c r="C25" s="18" t="s">
        <v>177</v>
      </c>
      <c r="D25" s="24" t="s">
        <v>5</v>
      </c>
      <c r="E25" s="49" t="s">
        <v>6</v>
      </c>
      <c r="F25" s="34"/>
      <c r="G25" s="35">
        <v>0.21</v>
      </c>
      <c r="H25" s="36"/>
      <c r="I25" s="36"/>
      <c r="J25" s="37">
        <v>100</v>
      </c>
      <c r="K25" s="38">
        <f t="shared" ref="K25:K26" si="5">3*J25</f>
        <v>300</v>
      </c>
      <c r="L25" s="39">
        <f t="shared" si="0"/>
        <v>0</v>
      </c>
      <c r="M25" s="40">
        <f>L25*1.21</f>
        <v>0</v>
      </c>
    </row>
    <row r="26" spans="1:15" ht="20.399999999999999" x14ac:dyDescent="0.3">
      <c r="A26" s="17" t="s">
        <v>188</v>
      </c>
      <c r="B26" s="18" t="s">
        <v>53</v>
      </c>
      <c r="C26" s="18"/>
      <c r="D26" s="24" t="s">
        <v>54</v>
      </c>
      <c r="E26" s="49" t="s">
        <v>6</v>
      </c>
      <c r="F26" s="34"/>
      <c r="G26" s="35">
        <v>0.21</v>
      </c>
      <c r="H26" s="36"/>
      <c r="I26" s="36"/>
      <c r="J26" s="37">
        <v>9</v>
      </c>
      <c r="K26" s="38">
        <f t="shared" si="5"/>
        <v>27</v>
      </c>
      <c r="L26" s="39">
        <f t="shared" si="0"/>
        <v>0</v>
      </c>
      <c r="M26" s="40">
        <f>L26*1.21</f>
        <v>0</v>
      </c>
    </row>
    <row r="27" spans="1:15" x14ac:dyDescent="0.3">
      <c r="A27" s="14" t="s">
        <v>55</v>
      </c>
      <c r="B27" s="15" t="s">
        <v>56</v>
      </c>
      <c r="C27" s="15"/>
      <c r="D27" s="16"/>
      <c r="E27" s="41"/>
      <c r="F27" s="42"/>
      <c r="G27" s="43"/>
      <c r="H27" s="44"/>
      <c r="I27" s="44"/>
      <c r="J27" s="44"/>
      <c r="K27" s="45"/>
      <c r="L27" s="46"/>
      <c r="M27" s="47"/>
    </row>
    <row r="28" spans="1:15" ht="20.399999999999999" x14ac:dyDescent="0.3">
      <c r="A28" s="17" t="s">
        <v>189</v>
      </c>
      <c r="B28" s="18" t="s">
        <v>57</v>
      </c>
      <c r="C28" s="18" t="s">
        <v>178</v>
      </c>
      <c r="D28" s="24" t="s">
        <v>211</v>
      </c>
      <c r="E28" s="49" t="s">
        <v>12</v>
      </c>
      <c r="F28" s="34"/>
      <c r="G28" s="35">
        <v>0.21</v>
      </c>
      <c r="H28" s="36"/>
      <c r="I28" s="36"/>
      <c r="J28" s="37">
        <v>400</v>
      </c>
      <c r="K28" s="38">
        <f t="shared" ref="K28:K29" si="6">3*J28</f>
        <v>1200</v>
      </c>
      <c r="L28" s="39">
        <f t="shared" si="0"/>
        <v>0</v>
      </c>
      <c r="M28" s="40">
        <f>L28*1.21</f>
        <v>0</v>
      </c>
    </row>
    <row r="29" spans="1:15" ht="20.399999999999999" x14ac:dyDescent="0.3">
      <c r="A29" s="17" t="s">
        <v>190</v>
      </c>
      <c r="B29" s="18" t="s">
        <v>57</v>
      </c>
      <c r="C29" s="18" t="s">
        <v>178</v>
      </c>
      <c r="D29" s="24" t="s">
        <v>144</v>
      </c>
      <c r="E29" s="49" t="s">
        <v>12</v>
      </c>
      <c r="F29" s="34"/>
      <c r="G29" s="35">
        <v>0.21</v>
      </c>
      <c r="H29" s="36"/>
      <c r="I29" s="36"/>
      <c r="J29" s="37">
        <v>400</v>
      </c>
      <c r="K29" s="38">
        <f t="shared" si="6"/>
        <v>1200</v>
      </c>
      <c r="L29" s="39">
        <f t="shared" si="0"/>
        <v>0</v>
      </c>
      <c r="M29" s="40">
        <f>L29*1.21</f>
        <v>0</v>
      </c>
    </row>
    <row r="30" spans="1:15" x14ac:dyDescent="0.3">
      <c r="A30" s="14" t="s">
        <v>58</v>
      </c>
      <c r="B30" s="15" t="s">
        <v>59</v>
      </c>
      <c r="C30" s="15"/>
      <c r="D30" s="16"/>
      <c r="E30" s="41"/>
      <c r="F30" s="42"/>
      <c r="G30" s="43"/>
      <c r="H30" s="44"/>
      <c r="I30" s="44"/>
      <c r="J30" s="44"/>
      <c r="K30" s="45"/>
      <c r="L30" s="46"/>
      <c r="M30" s="47"/>
    </row>
    <row r="31" spans="1:15" x14ac:dyDescent="0.3">
      <c r="A31" s="17" t="s">
        <v>191</v>
      </c>
      <c r="B31" s="18" t="s">
        <v>60</v>
      </c>
      <c r="C31" s="18" t="s">
        <v>178</v>
      </c>
      <c r="D31" s="86" t="s">
        <v>35</v>
      </c>
      <c r="E31" s="87" t="s">
        <v>61</v>
      </c>
      <c r="F31" s="34"/>
      <c r="G31" s="35">
        <v>0.21</v>
      </c>
      <c r="H31" s="36"/>
      <c r="I31" s="36"/>
      <c r="J31" s="37">
        <v>1550</v>
      </c>
      <c r="K31" s="38">
        <f>3*J31</f>
        <v>4650</v>
      </c>
      <c r="L31" s="39">
        <f t="shared" si="0"/>
        <v>0</v>
      </c>
      <c r="M31" s="40">
        <f>L31*1.21</f>
        <v>0</v>
      </c>
    </row>
    <row r="32" spans="1:15" x14ac:dyDescent="0.3">
      <c r="A32" s="14" t="s">
        <v>62</v>
      </c>
      <c r="B32" s="15" t="s">
        <v>63</v>
      </c>
      <c r="C32" s="15"/>
      <c r="D32" s="16"/>
      <c r="E32" s="41"/>
      <c r="F32" s="42"/>
      <c r="G32" s="43"/>
      <c r="H32" s="44"/>
      <c r="I32" s="44"/>
      <c r="J32" s="44"/>
      <c r="K32" s="45"/>
      <c r="L32" s="46"/>
      <c r="M32" s="47"/>
    </row>
    <row r="33" spans="1:13" ht="20.399999999999999" x14ac:dyDescent="0.3">
      <c r="A33" s="17" t="s">
        <v>200</v>
      </c>
      <c r="B33" s="18" t="s">
        <v>161</v>
      </c>
      <c r="C33" s="18" t="s">
        <v>174</v>
      </c>
      <c r="D33" s="24" t="s">
        <v>64</v>
      </c>
      <c r="E33" s="49" t="s">
        <v>6</v>
      </c>
      <c r="F33" s="34"/>
      <c r="G33" s="35">
        <v>0.21</v>
      </c>
      <c r="H33" s="36"/>
      <c r="I33" s="36"/>
      <c r="J33" s="37">
        <v>2000</v>
      </c>
      <c r="K33" s="38">
        <f>3*J33</f>
        <v>6000</v>
      </c>
      <c r="L33" s="39">
        <f t="shared" si="0"/>
        <v>0</v>
      </c>
      <c r="M33" s="40">
        <f>L33*1.21</f>
        <v>0</v>
      </c>
    </row>
    <row r="34" spans="1:13" x14ac:dyDescent="0.3">
      <c r="A34" s="14" t="s">
        <v>65</v>
      </c>
      <c r="B34" s="15" t="s">
        <v>66</v>
      </c>
      <c r="C34" s="15"/>
      <c r="D34" s="16"/>
      <c r="E34" s="41"/>
      <c r="F34" s="42"/>
      <c r="G34" s="43"/>
      <c r="H34" s="44"/>
      <c r="I34" s="44"/>
      <c r="J34" s="44"/>
      <c r="K34" s="45"/>
      <c r="L34" s="46"/>
      <c r="M34" s="47"/>
    </row>
    <row r="35" spans="1:13" ht="20.25" customHeight="1" x14ac:dyDescent="0.3">
      <c r="A35" s="17" t="s">
        <v>192</v>
      </c>
      <c r="B35" s="65" t="s">
        <v>152</v>
      </c>
      <c r="C35" s="65" t="s">
        <v>171</v>
      </c>
      <c r="D35" s="19" t="s">
        <v>67</v>
      </c>
      <c r="E35" s="48" t="s">
        <v>6</v>
      </c>
      <c r="F35" s="34"/>
      <c r="G35" s="35">
        <v>0.21</v>
      </c>
      <c r="H35" s="36"/>
      <c r="I35" s="36"/>
      <c r="J35" s="37">
        <v>24</v>
      </c>
      <c r="K35" s="38">
        <f t="shared" ref="K35:K38" si="7">3*J35</f>
        <v>72</v>
      </c>
      <c r="L35" s="39">
        <f t="shared" si="0"/>
        <v>0</v>
      </c>
      <c r="M35" s="40">
        <f>L35*1.21</f>
        <v>0</v>
      </c>
    </row>
    <row r="36" spans="1:13" ht="16.5" customHeight="1" x14ac:dyDescent="0.3">
      <c r="A36" s="17" t="s">
        <v>193</v>
      </c>
      <c r="B36" s="65"/>
      <c r="C36" s="65"/>
      <c r="D36" s="24" t="s">
        <v>68</v>
      </c>
      <c r="E36" s="49" t="s">
        <v>6</v>
      </c>
      <c r="F36" s="34"/>
      <c r="G36" s="35">
        <v>0.21</v>
      </c>
      <c r="H36" s="36"/>
      <c r="I36" s="36"/>
      <c r="J36" s="37">
        <v>21</v>
      </c>
      <c r="K36" s="38">
        <f t="shared" si="7"/>
        <v>63</v>
      </c>
      <c r="L36" s="39">
        <f t="shared" si="0"/>
        <v>0</v>
      </c>
      <c r="M36" s="40">
        <f>L36*1.21</f>
        <v>0</v>
      </c>
    </row>
    <row r="37" spans="1:13" ht="20.399999999999999" x14ac:dyDescent="0.3">
      <c r="A37" s="17" t="s">
        <v>194</v>
      </c>
      <c r="B37" s="18" t="s">
        <v>153</v>
      </c>
      <c r="C37" s="18" t="s">
        <v>170</v>
      </c>
      <c r="D37" s="24" t="s">
        <v>154</v>
      </c>
      <c r="E37" s="49" t="s">
        <v>12</v>
      </c>
      <c r="F37" s="34"/>
      <c r="G37" s="35">
        <v>0.21</v>
      </c>
      <c r="H37" s="36"/>
      <c r="I37" s="36"/>
      <c r="J37" s="37">
        <v>240</v>
      </c>
      <c r="K37" s="38">
        <f t="shared" si="7"/>
        <v>720</v>
      </c>
      <c r="L37" s="39">
        <f t="shared" si="0"/>
        <v>0</v>
      </c>
      <c r="M37" s="40">
        <f>L37*1.21</f>
        <v>0</v>
      </c>
    </row>
    <row r="38" spans="1:13" ht="20.399999999999999" x14ac:dyDescent="0.3">
      <c r="A38" s="17" t="s">
        <v>195</v>
      </c>
      <c r="B38" s="18" t="s">
        <v>166</v>
      </c>
      <c r="C38" s="18"/>
      <c r="D38" s="24" t="s">
        <v>69</v>
      </c>
      <c r="E38" s="49" t="s">
        <v>162</v>
      </c>
      <c r="F38" s="34"/>
      <c r="G38" s="35">
        <v>0.21</v>
      </c>
      <c r="H38" s="36"/>
      <c r="I38" s="36"/>
      <c r="J38" s="37">
        <v>35</v>
      </c>
      <c r="K38" s="38">
        <f t="shared" si="7"/>
        <v>105</v>
      </c>
      <c r="L38" s="39">
        <f t="shared" si="0"/>
        <v>0</v>
      </c>
      <c r="M38" s="40">
        <f>L38*1.21</f>
        <v>0</v>
      </c>
    </row>
    <row r="39" spans="1:13" x14ac:dyDescent="0.3">
      <c r="A39" s="20" t="s">
        <v>26</v>
      </c>
      <c r="B39" s="15" t="s">
        <v>70</v>
      </c>
      <c r="C39" s="15"/>
      <c r="D39" s="16"/>
      <c r="E39" s="41"/>
      <c r="F39" s="42"/>
      <c r="G39" s="43"/>
      <c r="H39" s="44"/>
      <c r="I39" s="44"/>
      <c r="J39" s="44"/>
      <c r="K39" s="45"/>
      <c r="L39" s="46"/>
      <c r="M39" s="47"/>
    </row>
    <row r="40" spans="1:13" ht="20.399999999999999" x14ac:dyDescent="0.3">
      <c r="A40" s="21" t="s">
        <v>196</v>
      </c>
      <c r="B40" s="18" t="s">
        <v>151</v>
      </c>
      <c r="C40" s="18" t="s">
        <v>169</v>
      </c>
      <c r="D40" s="24" t="s">
        <v>49</v>
      </c>
      <c r="E40" s="49" t="s">
        <v>6</v>
      </c>
      <c r="F40" s="34"/>
      <c r="G40" s="35">
        <v>0.21</v>
      </c>
      <c r="H40" s="36"/>
      <c r="I40" s="36"/>
      <c r="J40" s="37">
        <v>50</v>
      </c>
      <c r="K40" s="38">
        <f>3*J40</f>
        <v>150</v>
      </c>
      <c r="L40" s="39">
        <f t="shared" si="0"/>
        <v>0</v>
      </c>
      <c r="M40" s="40">
        <f>L40*1.21</f>
        <v>0</v>
      </c>
    </row>
    <row r="41" spans="1:13" x14ac:dyDescent="0.3">
      <c r="A41" s="20" t="s">
        <v>23</v>
      </c>
      <c r="B41" s="15" t="s">
        <v>71</v>
      </c>
      <c r="C41" s="15"/>
      <c r="D41" s="16"/>
      <c r="E41" s="41"/>
      <c r="F41" s="42"/>
      <c r="G41" s="43"/>
      <c r="H41" s="44"/>
      <c r="I41" s="44"/>
      <c r="J41" s="44"/>
      <c r="K41" s="45"/>
      <c r="L41" s="46"/>
      <c r="M41" s="47"/>
    </row>
    <row r="42" spans="1:13" x14ac:dyDescent="0.3">
      <c r="A42" s="21" t="s">
        <v>197</v>
      </c>
      <c r="B42" s="18" t="s">
        <v>164</v>
      </c>
      <c r="C42" s="18"/>
      <c r="D42" s="24" t="s">
        <v>72</v>
      </c>
      <c r="E42" s="49" t="s">
        <v>12</v>
      </c>
      <c r="F42" s="34"/>
      <c r="G42" s="35">
        <v>0.21</v>
      </c>
      <c r="H42" s="36"/>
      <c r="I42" s="36"/>
      <c r="J42" s="37">
        <v>10</v>
      </c>
      <c r="K42" s="38">
        <f t="shared" ref="K42" si="8">3*J42</f>
        <v>30</v>
      </c>
      <c r="L42" s="39">
        <f t="shared" si="0"/>
        <v>0</v>
      </c>
      <c r="M42" s="40">
        <f>L42*1.21</f>
        <v>0</v>
      </c>
    </row>
    <row r="43" spans="1:13" x14ac:dyDescent="0.3">
      <c r="A43" s="20" t="s">
        <v>74</v>
      </c>
      <c r="B43" s="15" t="s">
        <v>82</v>
      </c>
      <c r="C43" s="15"/>
      <c r="D43" s="16"/>
      <c r="E43" s="41"/>
      <c r="F43" s="42"/>
      <c r="G43" s="43"/>
      <c r="H43" s="44"/>
      <c r="I43" s="44"/>
      <c r="J43" s="44"/>
      <c r="K43" s="45"/>
      <c r="L43" s="46"/>
      <c r="M43" s="47"/>
    </row>
    <row r="44" spans="1:13" x14ac:dyDescent="0.3">
      <c r="A44" s="22" t="s">
        <v>73</v>
      </c>
      <c r="B44" s="23" t="s">
        <v>84</v>
      </c>
      <c r="C44" s="23"/>
      <c r="D44" s="24" t="s">
        <v>167</v>
      </c>
      <c r="E44" s="49" t="s">
        <v>85</v>
      </c>
      <c r="F44" s="34"/>
      <c r="G44" s="35">
        <v>0.21</v>
      </c>
      <c r="H44" s="36"/>
      <c r="I44" s="36"/>
      <c r="J44" s="37">
        <v>1750</v>
      </c>
      <c r="K44" s="38">
        <f t="shared" ref="K44:K48" si="9">3*J44</f>
        <v>5250</v>
      </c>
      <c r="L44" s="39">
        <f t="shared" si="0"/>
        <v>0</v>
      </c>
      <c r="M44" s="40">
        <f t="shared" ref="M44:M48" si="10">L44*1.21</f>
        <v>0</v>
      </c>
    </row>
    <row r="45" spans="1:13" x14ac:dyDescent="0.3">
      <c r="A45" s="22" t="s">
        <v>75</v>
      </c>
      <c r="B45" s="23" t="s">
        <v>87</v>
      </c>
      <c r="C45" s="23"/>
      <c r="D45" s="24" t="s">
        <v>88</v>
      </c>
      <c r="E45" s="49" t="s">
        <v>85</v>
      </c>
      <c r="F45" s="34"/>
      <c r="G45" s="35">
        <v>0.21</v>
      </c>
      <c r="H45" s="36"/>
      <c r="I45" s="36"/>
      <c r="J45" s="37">
        <v>70</v>
      </c>
      <c r="K45" s="38">
        <f t="shared" si="9"/>
        <v>210</v>
      </c>
      <c r="L45" s="39">
        <f t="shared" si="0"/>
        <v>0</v>
      </c>
      <c r="M45" s="40">
        <f t="shared" si="10"/>
        <v>0</v>
      </c>
    </row>
    <row r="46" spans="1:13" x14ac:dyDescent="0.3">
      <c r="A46" s="22" t="s">
        <v>76</v>
      </c>
      <c r="B46" s="23" t="s">
        <v>84</v>
      </c>
      <c r="C46" s="23"/>
      <c r="D46" s="24" t="s">
        <v>90</v>
      </c>
      <c r="E46" s="49" t="s">
        <v>85</v>
      </c>
      <c r="F46" s="34"/>
      <c r="G46" s="35">
        <v>0.21</v>
      </c>
      <c r="H46" s="36"/>
      <c r="I46" s="36"/>
      <c r="J46" s="37">
        <v>100</v>
      </c>
      <c r="K46" s="38">
        <f t="shared" si="9"/>
        <v>300</v>
      </c>
      <c r="L46" s="39">
        <f t="shared" si="0"/>
        <v>0</v>
      </c>
      <c r="M46" s="40">
        <f t="shared" si="10"/>
        <v>0</v>
      </c>
    </row>
    <row r="47" spans="1:13" ht="20.399999999999999" x14ac:dyDescent="0.3">
      <c r="A47" s="21" t="s">
        <v>77</v>
      </c>
      <c r="B47" s="18" t="s">
        <v>206</v>
      </c>
      <c r="C47" s="18"/>
      <c r="D47" s="19" t="s">
        <v>205</v>
      </c>
      <c r="E47" s="48" t="s">
        <v>43</v>
      </c>
      <c r="F47" s="34"/>
      <c r="G47" s="35">
        <v>0.21</v>
      </c>
      <c r="H47" s="36"/>
      <c r="I47" s="36"/>
      <c r="J47" s="37">
        <v>620000</v>
      </c>
      <c r="K47" s="38">
        <f t="shared" si="9"/>
        <v>1860000</v>
      </c>
      <c r="L47" s="39">
        <f t="shared" si="0"/>
        <v>0</v>
      </c>
      <c r="M47" s="40">
        <f t="shared" si="10"/>
        <v>0</v>
      </c>
    </row>
    <row r="48" spans="1:13" ht="20.399999999999999" x14ac:dyDescent="0.3">
      <c r="A48" s="21" t="s">
        <v>78</v>
      </c>
      <c r="B48" s="18" t="s">
        <v>147</v>
      </c>
      <c r="C48" s="18"/>
      <c r="D48" s="19" t="s">
        <v>148</v>
      </c>
      <c r="E48" s="48" t="s">
        <v>85</v>
      </c>
      <c r="F48" s="34"/>
      <c r="G48" s="35">
        <v>0.21</v>
      </c>
      <c r="H48" s="36"/>
      <c r="I48" s="36"/>
      <c r="J48" s="37">
        <v>1600</v>
      </c>
      <c r="K48" s="38">
        <f t="shared" si="9"/>
        <v>4800</v>
      </c>
      <c r="L48" s="39">
        <f t="shared" si="0"/>
        <v>0</v>
      </c>
      <c r="M48" s="40">
        <f t="shared" si="10"/>
        <v>0</v>
      </c>
    </row>
    <row r="49" spans="1:13" x14ac:dyDescent="0.3">
      <c r="A49" s="20" t="s">
        <v>79</v>
      </c>
      <c r="B49" s="15" t="s">
        <v>95</v>
      </c>
      <c r="C49" s="15"/>
      <c r="D49" s="16"/>
      <c r="E49" s="41"/>
      <c r="F49" s="42"/>
      <c r="G49" s="43"/>
      <c r="H49" s="44"/>
      <c r="I49" s="44"/>
      <c r="J49" s="44"/>
      <c r="K49" s="45"/>
      <c r="L49" s="46"/>
      <c r="M49" s="47"/>
    </row>
    <row r="50" spans="1:13" ht="20.399999999999999" x14ac:dyDescent="0.3">
      <c r="A50" s="21" t="s">
        <v>80</v>
      </c>
      <c r="B50" s="18" t="s">
        <v>97</v>
      </c>
      <c r="C50" s="18"/>
      <c r="D50" s="24" t="s">
        <v>145</v>
      </c>
      <c r="E50" s="48" t="s">
        <v>43</v>
      </c>
      <c r="F50" s="34"/>
      <c r="G50" s="35">
        <v>0.21</v>
      </c>
      <c r="H50" s="36"/>
      <c r="I50" s="36"/>
      <c r="J50" s="37">
        <v>1800</v>
      </c>
      <c r="K50" s="38">
        <f t="shared" ref="K50:K54" si="11">3*J50</f>
        <v>5400</v>
      </c>
      <c r="L50" s="39">
        <f t="shared" si="0"/>
        <v>0</v>
      </c>
      <c r="M50" s="40">
        <f>L50*1.21</f>
        <v>0</v>
      </c>
    </row>
    <row r="51" spans="1:13" ht="20.399999999999999" x14ac:dyDescent="0.3">
      <c r="A51" s="21" t="s">
        <v>83</v>
      </c>
      <c r="B51" s="18" t="s">
        <v>199</v>
      </c>
      <c r="C51" s="18"/>
      <c r="D51" s="24" t="s">
        <v>146</v>
      </c>
      <c r="E51" s="48" t="s">
        <v>43</v>
      </c>
      <c r="F51" s="34"/>
      <c r="G51" s="35">
        <v>0.21</v>
      </c>
      <c r="H51" s="36"/>
      <c r="I51" s="36"/>
      <c r="J51" s="37">
        <v>500</v>
      </c>
      <c r="K51" s="38">
        <f t="shared" si="11"/>
        <v>1500</v>
      </c>
      <c r="L51" s="39">
        <f t="shared" si="0"/>
        <v>0</v>
      </c>
      <c r="M51" s="40">
        <f>L51*1.21</f>
        <v>0</v>
      </c>
    </row>
    <row r="52" spans="1:13" x14ac:dyDescent="0.3">
      <c r="A52" s="21" t="s">
        <v>86</v>
      </c>
      <c r="B52" s="18" t="s">
        <v>159</v>
      </c>
      <c r="C52" s="18"/>
      <c r="D52" s="24" t="s">
        <v>160</v>
      </c>
      <c r="E52" s="48" t="s">
        <v>43</v>
      </c>
      <c r="F52" s="34"/>
      <c r="G52" s="35">
        <v>0.21</v>
      </c>
      <c r="H52" s="36"/>
      <c r="I52" s="36"/>
      <c r="J52" s="37">
        <v>30</v>
      </c>
      <c r="K52" s="38">
        <f t="shared" si="11"/>
        <v>90</v>
      </c>
      <c r="L52" s="39">
        <f t="shared" si="0"/>
        <v>0</v>
      </c>
      <c r="M52" s="40">
        <f>L52*1.21</f>
        <v>0</v>
      </c>
    </row>
    <row r="53" spans="1:13" x14ac:dyDescent="0.3">
      <c r="A53" s="21" t="s">
        <v>89</v>
      </c>
      <c r="B53" s="18" t="s">
        <v>165</v>
      </c>
      <c r="C53" s="18"/>
      <c r="D53" s="19" t="s">
        <v>101</v>
      </c>
      <c r="E53" s="48" t="s">
        <v>43</v>
      </c>
      <c r="F53" s="34"/>
      <c r="G53" s="35">
        <v>0.21</v>
      </c>
      <c r="H53" s="36"/>
      <c r="I53" s="36"/>
      <c r="J53" s="37">
        <v>200</v>
      </c>
      <c r="K53" s="38">
        <f t="shared" si="11"/>
        <v>600</v>
      </c>
      <c r="L53" s="39">
        <f t="shared" si="0"/>
        <v>0</v>
      </c>
      <c r="M53" s="40">
        <f>L53*1.21</f>
        <v>0</v>
      </c>
    </row>
    <row r="54" spans="1:13" x14ac:dyDescent="0.3">
      <c r="A54" s="21" t="s">
        <v>91</v>
      </c>
      <c r="B54" s="18" t="s">
        <v>103</v>
      </c>
      <c r="C54" s="18"/>
      <c r="D54" s="19" t="s">
        <v>104</v>
      </c>
      <c r="E54" s="48" t="s">
        <v>43</v>
      </c>
      <c r="F54" s="34"/>
      <c r="G54" s="35">
        <v>0.21</v>
      </c>
      <c r="H54" s="36"/>
      <c r="I54" s="36"/>
      <c r="J54" s="37">
        <v>20</v>
      </c>
      <c r="K54" s="38">
        <f t="shared" si="11"/>
        <v>60</v>
      </c>
      <c r="L54" s="39">
        <f t="shared" si="0"/>
        <v>0</v>
      </c>
      <c r="M54" s="40">
        <f>L54*1.21</f>
        <v>0</v>
      </c>
    </row>
    <row r="55" spans="1:13" x14ac:dyDescent="0.3">
      <c r="A55" s="20" t="s">
        <v>81</v>
      </c>
      <c r="B55" s="15" t="s">
        <v>106</v>
      </c>
      <c r="C55" s="15"/>
      <c r="D55" s="16"/>
      <c r="E55" s="41"/>
      <c r="F55" s="42"/>
      <c r="G55" s="43"/>
      <c r="H55" s="44"/>
      <c r="I55" s="44"/>
      <c r="J55" s="44"/>
      <c r="K55" s="45"/>
      <c r="L55" s="46"/>
      <c r="M55" s="47"/>
    </row>
    <row r="56" spans="1:13" x14ac:dyDescent="0.3">
      <c r="A56" s="21" t="s">
        <v>92</v>
      </c>
      <c r="B56" s="18" t="s">
        <v>108</v>
      </c>
      <c r="C56" s="18"/>
      <c r="D56" s="19" t="s">
        <v>109</v>
      </c>
      <c r="E56" s="48" t="s">
        <v>43</v>
      </c>
      <c r="F56" s="34"/>
      <c r="G56" s="35">
        <v>0.21</v>
      </c>
      <c r="H56" s="36"/>
      <c r="I56" s="36"/>
      <c r="J56" s="37">
        <v>50</v>
      </c>
      <c r="K56" s="38">
        <f t="shared" ref="K56:K59" si="12">3*J56</f>
        <v>150</v>
      </c>
      <c r="L56" s="39">
        <f t="shared" si="0"/>
        <v>0</v>
      </c>
      <c r="M56" s="40">
        <f>L56*1.21</f>
        <v>0</v>
      </c>
    </row>
    <row r="57" spans="1:13" x14ac:dyDescent="0.3">
      <c r="A57" s="21" t="s">
        <v>93</v>
      </c>
      <c r="B57" s="23" t="s">
        <v>137</v>
      </c>
      <c r="C57" s="23"/>
      <c r="D57" s="19" t="s">
        <v>111</v>
      </c>
      <c r="E57" s="48" t="s">
        <v>43</v>
      </c>
      <c r="F57" s="34"/>
      <c r="G57" s="35">
        <v>0.21</v>
      </c>
      <c r="H57" s="36"/>
      <c r="I57" s="36"/>
      <c r="J57" s="37">
        <v>70</v>
      </c>
      <c r="K57" s="38">
        <f t="shared" si="12"/>
        <v>210</v>
      </c>
      <c r="L57" s="39">
        <f t="shared" si="0"/>
        <v>0</v>
      </c>
      <c r="M57" s="40">
        <f>L57*1.21</f>
        <v>0</v>
      </c>
    </row>
    <row r="58" spans="1:13" x14ac:dyDescent="0.3">
      <c r="A58" s="21" t="s">
        <v>96</v>
      </c>
      <c r="B58" s="18" t="s">
        <v>113</v>
      </c>
      <c r="C58" s="18"/>
      <c r="D58" s="19" t="s">
        <v>114</v>
      </c>
      <c r="E58" s="48" t="s">
        <v>43</v>
      </c>
      <c r="F58" s="34"/>
      <c r="G58" s="35">
        <v>0.21</v>
      </c>
      <c r="H58" s="36"/>
      <c r="I58" s="36"/>
      <c r="J58" s="37">
        <v>35</v>
      </c>
      <c r="K58" s="38">
        <f t="shared" si="12"/>
        <v>105</v>
      </c>
      <c r="L58" s="39">
        <f t="shared" si="0"/>
        <v>0</v>
      </c>
      <c r="M58" s="40">
        <f>L58*1.21</f>
        <v>0</v>
      </c>
    </row>
    <row r="59" spans="1:13" x14ac:dyDescent="0.3">
      <c r="A59" s="21" t="s">
        <v>98</v>
      </c>
      <c r="B59" s="18" t="s">
        <v>116</v>
      </c>
      <c r="C59" s="18"/>
      <c r="D59" s="19" t="s">
        <v>117</v>
      </c>
      <c r="E59" s="48" t="s">
        <v>134</v>
      </c>
      <c r="F59" s="34"/>
      <c r="G59" s="35">
        <v>0.21</v>
      </c>
      <c r="H59" s="36"/>
      <c r="I59" s="36"/>
      <c r="J59" s="37">
        <v>70</v>
      </c>
      <c r="K59" s="38">
        <f t="shared" si="12"/>
        <v>210</v>
      </c>
      <c r="L59" s="39">
        <f t="shared" si="0"/>
        <v>0</v>
      </c>
      <c r="M59" s="40">
        <f>L59*1.21</f>
        <v>0</v>
      </c>
    </row>
    <row r="60" spans="1:13" x14ac:dyDescent="0.3">
      <c r="A60" s="20" t="s">
        <v>94</v>
      </c>
      <c r="B60" s="15" t="s">
        <v>118</v>
      </c>
      <c r="C60" s="15"/>
      <c r="D60" s="16"/>
      <c r="E60" s="41"/>
      <c r="F60" s="42"/>
      <c r="G60" s="43"/>
      <c r="H60" s="44"/>
      <c r="I60" s="44"/>
      <c r="J60" s="44"/>
      <c r="K60" s="45"/>
      <c r="L60" s="46"/>
      <c r="M60" s="47"/>
    </row>
    <row r="61" spans="1:13" x14ac:dyDescent="0.3">
      <c r="A61" s="21" t="s">
        <v>99</v>
      </c>
      <c r="B61" s="18" t="s">
        <v>122</v>
      </c>
      <c r="C61" s="18"/>
      <c r="D61" s="19"/>
      <c r="E61" s="48" t="s">
        <v>135</v>
      </c>
      <c r="F61" s="34"/>
      <c r="G61" s="35">
        <v>0.21</v>
      </c>
      <c r="H61" s="36"/>
      <c r="I61" s="36"/>
      <c r="J61" s="37">
        <v>28</v>
      </c>
      <c r="K61" s="38">
        <f t="shared" ref="K61:K62" si="13">3*J61</f>
        <v>84</v>
      </c>
      <c r="L61" s="39">
        <f t="shared" si="0"/>
        <v>0</v>
      </c>
      <c r="M61" s="40">
        <f t="shared" ref="M61:M62" si="14">L61*1.21</f>
        <v>0</v>
      </c>
    </row>
    <row r="62" spans="1:13" x14ac:dyDescent="0.3">
      <c r="A62" s="21" t="s">
        <v>100</v>
      </c>
      <c r="B62" s="23" t="s">
        <v>124</v>
      </c>
      <c r="C62" s="23"/>
      <c r="D62" s="19" t="s">
        <v>133</v>
      </c>
      <c r="E62" s="48" t="s">
        <v>43</v>
      </c>
      <c r="F62" s="34"/>
      <c r="G62" s="35">
        <v>0.21</v>
      </c>
      <c r="H62" s="36"/>
      <c r="I62" s="36"/>
      <c r="J62" s="37">
        <v>5</v>
      </c>
      <c r="K62" s="38">
        <f t="shared" si="13"/>
        <v>15</v>
      </c>
      <c r="L62" s="39">
        <f t="shared" ref="L62:L77" si="15">F62*K62</f>
        <v>0</v>
      </c>
      <c r="M62" s="40">
        <f t="shared" si="14"/>
        <v>0</v>
      </c>
    </row>
    <row r="63" spans="1:13" x14ac:dyDescent="0.3">
      <c r="A63" s="20" t="s">
        <v>105</v>
      </c>
      <c r="B63" s="15" t="s">
        <v>126</v>
      </c>
      <c r="C63" s="15"/>
      <c r="D63" s="16"/>
      <c r="E63" s="41"/>
      <c r="F63" s="42"/>
      <c r="G63" s="43"/>
      <c r="H63" s="44"/>
      <c r="I63" s="44"/>
      <c r="J63" s="44"/>
      <c r="K63" s="45"/>
      <c r="L63" s="46"/>
      <c r="M63" s="47"/>
    </row>
    <row r="64" spans="1:13" x14ac:dyDescent="0.3">
      <c r="A64" s="21" t="s">
        <v>102</v>
      </c>
      <c r="B64" s="18" t="s">
        <v>127</v>
      </c>
      <c r="C64" s="18"/>
      <c r="D64" s="19"/>
      <c r="E64" s="48" t="s">
        <v>43</v>
      </c>
      <c r="F64" s="34"/>
      <c r="G64" s="35">
        <v>0.21</v>
      </c>
      <c r="H64" s="36"/>
      <c r="I64" s="36"/>
      <c r="J64" s="37">
        <v>15</v>
      </c>
      <c r="K64" s="38">
        <f t="shared" ref="K64:K68" si="16">3*J64</f>
        <v>45</v>
      </c>
      <c r="L64" s="39">
        <f t="shared" si="15"/>
        <v>0</v>
      </c>
      <c r="M64" s="40">
        <f>L64*1.21</f>
        <v>0</v>
      </c>
    </row>
    <row r="65" spans="1:13" x14ac:dyDescent="0.3">
      <c r="A65" s="21" t="s">
        <v>107</v>
      </c>
      <c r="B65" s="18" t="s">
        <v>128</v>
      </c>
      <c r="C65" s="18"/>
      <c r="D65" s="19" t="s">
        <v>123</v>
      </c>
      <c r="E65" s="48" t="s">
        <v>43</v>
      </c>
      <c r="F65" s="34"/>
      <c r="G65" s="35">
        <v>0.21</v>
      </c>
      <c r="H65" s="36"/>
      <c r="I65" s="36"/>
      <c r="J65" s="37">
        <v>10</v>
      </c>
      <c r="K65" s="38">
        <f t="shared" si="16"/>
        <v>30</v>
      </c>
      <c r="L65" s="39">
        <f t="shared" si="15"/>
        <v>0</v>
      </c>
      <c r="M65" s="40">
        <f>L65*1.21</f>
        <v>0</v>
      </c>
    </row>
    <row r="66" spans="1:13" x14ac:dyDescent="0.3">
      <c r="A66" s="21" t="s">
        <v>110</v>
      </c>
      <c r="B66" s="18" t="s">
        <v>129</v>
      </c>
      <c r="C66" s="18"/>
      <c r="D66" s="19"/>
      <c r="E66" s="48" t="s">
        <v>136</v>
      </c>
      <c r="F66" s="34"/>
      <c r="G66" s="35">
        <v>0.21</v>
      </c>
      <c r="H66" s="36"/>
      <c r="I66" s="36"/>
      <c r="J66" s="37">
        <v>54</v>
      </c>
      <c r="K66" s="38">
        <f t="shared" si="16"/>
        <v>162</v>
      </c>
      <c r="L66" s="39">
        <f t="shared" si="15"/>
        <v>0</v>
      </c>
      <c r="M66" s="40">
        <f>L66*1.21</f>
        <v>0</v>
      </c>
    </row>
    <row r="67" spans="1:13" ht="15" customHeight="1" x14ac:dyDescent="0.3">
      <c r="A67" s="21" t="s">
        <v>112</v>
      </c>
      <c r="B67" s="18" t="s">
        <v>130</v>
      </c>
      <c r="C67" s="18"/>
      <c r="D67" s="19"/>
      <c r="E67" s="48" t="s">
        <v>43</v>
      </c>
      <c r="F67" s="34"/>
      <c r="G67" s="35">
        <v>0.21</v>
      </c>
      <c r="H67" s="36"/>
      <c r="I67" s="36"/>
      <c r="J67" s="37">
        <v>20</v>
      </c>
      <c r="K67" s="38">
        <f t="shared" si="16"/>
        <v>60</v>
      </c>
      <c r="L67" s="39">
        <f t="shared" si="15"/>
        <v>0</v>
      </c>
      <c r="M67" s="40">
        <f>L67*1.21</f>
        <v>0</v>
      </c>
    </row>
    <row r="68" spans="1:13" x14ac:dyDescent="0.3">
      <c r="A68" s="21" t="s">
        <v>115</v>
      </c>
      <c r="B68" s="18" t="s">
        <v>131</v>
      </c>
      <c r="C68" s="18"/>
      <c r="D68" s="19"/>
      <c r="E68" s="48" t="s">
        <v>43</v>
      </c>
      <c r="F68" s="34"/>
      <c r="G68" s="35">
        <v>0.21</v>
      </c>
      <c r="H68" s="36"/>
      <c r="I68" s="36"/>
      <c r="J68" s="37">
        <v>10</v>
      </c>
      <c r="K68" s="38">
        <f t="shared" si="16"/>
        <v>30</v>
      </c>
      <c r="L68" s="39">
        <f t="shared" si="15"/>
        <v>0</v>
      </c>
      <c r="M68" s="40">
        <f>L68*1.21</f>
        <v>0</v>
      </c>
    </row>
    <row r="69" spans="1:13" x14ac:dyDescent="0.3">
      <c r="A69" s="20" t="s">
        <v>19</v>
      </c>
      <c r="B69" s="15" t="s">
        <v>179</v>
      </c>
      <c r="C69" s="15"/>
      <c r="D69" s="16"/>
      <c r="E69" s="41"/>
      <c r="F69" s="42"/>
      <c r="G69" s="43"/>
      <c r="H69" s="44"/>
      <c r="I69" s="44"/>
      <c r="J69" s="44"/>
      <c r="K69" s="45"/>
      <c r="L69" s="46"/>
      <c r="M69" s="47"/>
    </row>
    <row r="70" spans="1:13" x14ac:dyDescent="0.3">
      <c r="A70" s="21" t="s">
        <v>119</v>
      </c>
      <c r="B70" s="23" t="s">
        <v>149</v>
      </c>
      <c r="C70" s="23"/>
      <c r="D70" s="24" t="s">
        <v>156</v>
      </c>
      <c r="E70" s="49" t="s">
        <v>85</v>
      </c>
      <c r="F70" s="34"/>
      <c r="G70" s="35">
        <v>0.21</v>
      </c>
      <c r="H70" s="36"/>
      <c r="I70" s="36"/>
      <c r="J70" s="37">
        <v>480</v>
      </c>
      <c r="K70" s="38">
        <f t="shared" ref="K70:K77" si="17">3*J70</f>
        <v>1440</v>
      </c>
      <c r="L70" s="39">
        <f t="shared" si="15"/>
        <v>0</v>
      </c>
      <c r="M70" s="40">
        <f>L70*1.21</f>
        <v>0</v>
      </c>
    </row>
    <row r="71" spans="1:13" x14ac:dyDescent="0.3">
      <c r="A71" s="21" t="s">
        <v>120</v>
      </c>
      <c r="B71" s="23" t="s">
        <v>149</v>
      </c>
      <c r="C71" s="23"/>
      <c r="D71" s="24" t="s">
        <v>157</v>
      </c>
      <c r="E71" s="49" t="s">
        <v>85</v>
      </c>
      <c r="F71" s="34"/>
      <c r="G71" s="35">
        <v>0.21</v>
      </c>
      <c r="H71" s="36"/>
      <c r="I71" s="36"/>
      <c r="J71" s="37">
        <v>400</v>
      </c>
      <c r="K71" s="38">
        <f t="shared" si="17"/>
        <v>1200</v>
      </c>
      <c r="L71" s="39">
        <f t="shared" si="15"/>
        <v>0</v>
      </c>
      <c r="M71" s="40">
        <f>L71*1.21</f>
        <v>0</v>
      </c>
    </row>
    <row r="72" spans="1:13" x14ac:dyDescent="0.3">
      <c r="A72" s="21" t="s">
        <v>121</v>
      </c>
      <c r="B72" s="23" t="s">
        <v>158</v>
      </c>
      <c r="C72" s="23"/>
      <c r="D72" s="24" t="s">
        <v>168</v>
      </c>
      <c r="E72" s="49" t="s">
        <v>85</v>
      </c>
      <c r="F72" s="34"/>
      <c r="G72" s="35">
        <v>0.21</v>
      </c>
      <c r="H72" s="36"/>
      <c r="I72" s="36"/>
      <c r="J72" s="37">
        <v>330</v>
      </c>
      <c r="K72" s="38">
        <f t="shared" si="17"/>
        <v>990</v>
      </c>
      <c r="L72" s="39">
        <f t="shared" si="15"/>
        <v>0</v>
      </c>
      <c r="M72" s="40">
        <f>L72*1.21</f>
        <v>0</v>
      </c>
    </row>
    <row r="73" spans="1:13" x14ac:dyDescent="0.3">
      <c r="A73" s="20" t="s">
        <v>125</v>
      </c>
      <c r="B73" s="15" t="s">
        <v>132</v>
      </c>
      <c r="C73" s="15"/>
      <c r="D73" s="16"/>
      <c r="E73" s="41"/>
      <c r="F73" s="42"/>
      <c r="G73" s="43"/>
      <c r="H73" s="44"/>
      <c r="I73" s="44"/>
      <c r="J73" s="44"/>
      <c r="K73" s="45"/>
      <c r="L73" s="46"/>
      <c r="M73" s="47"/>
    </row>
    <row r="74" spans="1:13" ht="20.399999999999999" x14ac:dyDescent="0.3">
      <c r="A74" s="21" t="s">
        <v>201</v>
      </c>
      <c r="B74" s="18" t="s">
        <v>207</v>
      </c>
      <c r="C74" s="18"/>
      <c r="D74" s="24" t="s">
        <v>150</v>
      </c>
      <c r="E74" s="49" t="s">
        <v>198</v>
      </c>
      <c r="F74" s="34"/>
      <c r="G74" s="35">
        <v>0.21</v>
      </c>
      <c r="H74" s="36"/>
      <c r="I74" s="36"/>
      <c r="J74" s="37">
        <v>26</v>
      </c>
      <c r="K74" s="38">
        <f t="shared" si="17"/>
        <v>78</v>
      </c>
      <c r="L74" s="39">
        <f t="shared" si="15"/>
        <v>0</v>
      </c>
      <c r="M74" s="40">
        <f>L74*1.21</f>
        <v>0</v>
      </c>
    </row>
    <row r="75" spans="1:13" ht="21.9" customHeight="1" x14ac:dyDescent="0.3">
      <c r="A75" s="21" t="s">
        <v>202</v>
      </c>
      <c r="B75" s="65" t="s">
        <v>139</v>
      </c>
      <c r="C75" s="66" t="s">
        <v>175</v>
      </c>
      <c r="D75" s="24" t="s">
        <v>38</v>
      </c>
      <c r="E75" s="49" t="s">
        <v>6</v>
      </c>
      <c r="F75" s="34"/>
      <c r="G75" s="35">
        <v>0.21</v>
      </c>
      <c r="H75" s="36"/>
      <c r="I75" s="36"/>
      <c r="J75" s="37">
        <v>20</v>
      </c>
      <c r="K75" s="38">
        <f t="shared" si="17"/>
        <v>60</v>
      </c>
      <c r="L75" s="39">
        <f t="shared" si="15"/>
        <v>0</v>
      </c>
      <c r="M75" s="40">
        <f>L75*1.21</f>
        <v>0</v>
      </c>
    </row>
    <row r="76" spans="1:13" ht="21.9" customHeight="1" x14ac:dyDescent="0.3">
      <c r="A76" s="21" t="s">
        <v>203</v>
      </c>
      <c r="B76" s="65"/>
      <c r="C76" s="67"/>
      <c r="D76" s="24" t="s">
        <v>5</v>
      </c>
      <c r="E76" s="49" t="s">
        <v>6</v>
      </c>
      <c r="F76" s="34"/>
      <c r="G76" s="35">
        <v>0.21</v>
      </c>
      <c r="H76" s="36"/>
      <c r="I76" s="36"/>
      <c r="J76" s="37">
        <v>60</v>
      </c>
      <c r="K76" s="38">
        <f t="shared" si="17"/>
        <v>180</v>
      </c>
      <c r="L76" s="39">
        <f t="shared" si="15"/>
        <v>0</v>
      </c>
      <c r="M76" s="40">
        <f>L76*1.21</f>
        <v>0</v>
      </c>
    </row>
    <row r="77" spans="1:13" ht="21.9" customHeight="1" x14ac:dyDescent="0.3">
      <c r="A77" s="21" t="s">
        <v>204</v>
      </c>
      <c r="B77" s="18" t="s">
        <v>176</v>
      </c>
      <c r="C77" s="25"/>
      <c r="D77" s="24" t="s">
        <v>49</v>
      </c>
      <c r="E77" s="88" t="s">
        <v>6</v>
      </c>
      <c r="F77" s="50"/>
      <c r="G77" s="51">
        <v>0.21</v>
      </c>
      <c r="H77" s="52"/>
      <c r="I77" s="52"/>
      <c r="J77" s="53">
        <v>20</v>
      </c>
      <c r="K77" s="54">
        <f t="shared" si="17"/>
        <v>60</v>
      </c>
      <c r="L77" s="55">
        <f t="shared" si="15"/>
        <v>0</v>
      </c>
      <c r="M77" s="56">
        <f>L77*1.21</f>
        <v>0</v>
      </c>
    </row>
    <row r="78" spans="1:13" ht="60" customHeight="1" thickBot="1" x14ac:dyDescent="0.35">
      <c r="D78" s="57" t="s">
        <v>140</v>
      </c>
      <c r="E78" s="58"/>
      <c r="F78" s="61">
        <f>M78/3</f>
        <v>0</v>
      </c>
      <c r="G78" s="62"/>
      <c r="H78" s="57" t="s">
        <v>142</v>
      </c>
      <c r="I78" s="58"/>
      <c r="J78" s="58"/>
      <c r="K78" s="58"/>
      <c r="L78" s="58"/>
      <c r="M78" s="27">
        <f>SUM(L4:L77)</f>
        <v>0</v>
      </c>
    </row>
    <row r="79" spans="1:13" ht="60" customHeight="1" thickBot="1" x14ac:dyDescent="0.35">
      <c r="D79" s="59" t="s">
        <v>141</v>
      </c>
      <c r="E79" s="60"/>
      <c r="F79" s="63">
        <f>M79/3</f>
        <v>0</v>
      </c>
      <c r="G79" s="64"/>
      <c r="H79" s="59" t="s">
        <v>143</v>
      </c>
      <c r="I79" s="60"/>
      <c r="J79" s="60"/>
      <c r="K79" s="60"/>
      <c r="L79" s="60"/>
      <c r="M79" s="10">
        <f>SUM(M4:M77)</f>
        <v>0</v>
      </c>
    </row>
    <row r="80" spans="1:13" ht="43.2" x14ac:dyDescent="0.3">
      <c r="B80" s="26" t="s">
        <v>208</v>
      </c>
    </row>
  </sheetData>
  <mergeCells count="23">
    <mergeCell ref="B35:B36"/>
    <mergeCell ref="C2:C3"/>
    <mergeCell ref="C35:C36"/>
    <mergeCell ref="C75:C76"/>
    <mergeCell ref="M2:M3"/>
    <mergeCell ref="B75:B76"/>
    <mergeCell ref="J2:J3"/>
    <mergeCell ref="F2:F3"/>
    <mergeCell ref="H2:H3"/>
    <mergeCell ref="K2:K3"/>
    <mergeCell ref="L2:L3"/>
    <mergeCell ref="I2:I3"/>
    <mergeCell ref="A2:A3"/>
    <mergeCell ref="B2:B3"/>
    <mergeCell ref="D2:D3"/>
    <mergeCell ref="E2:E3"/>
    <mergeCell ref="G2:G3"/>
    <mergeCell ref="D78:E78"/>
    <mergeCell ref="D79:E79"/>
    <mergeCell ref="F78:G78"/>
    <mergeCell ref="F79:G79"/>
    <mergeCell ref="H78:L78"/>
    <mergeCell ref="H79:L7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Fišer</dc:creator>
  <cp:lastModifiedBy>Michal Chmelař</cp:lastModifiedBy>
  <cp:lastPrinted>2021-08-23T06:20:16Z</cp:lastPrinted>
  <dcterms:created xsi:type="dcterms:W3CDTF">2021-07-21T09:44:22Z</dcterms:created>
  <dcterms:modified xsi:type="dcterms:W3CDTF">2022-01-24T15:14:02Z</dcterms:modified>
</cp:coreProperties>
</file>