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ichal Chmelař\Documents\ZZS ZK\Veřejné zakázky\SZM pro zajištění dýchacích cest\Vysvětlení ZD\"/>
    </mc:Choice>
  </mc:AlternateContent>
  <xr:revisionPtr revIDLastSave="0" documentId="13_ncr:1_{B8EFBE71-BB59-4165-80A6-7F968559C93A}" xr6:coauthVersionLast="45" xr6:coauthVersionMax="45" xr10:uidLastSave="{00000000-0000-0000-0000-000000000000}"/>
  <bookViews>
    <workbookView xWindow="-108" yWindow="-108" windowWidth="23256" windowHeight="12600" tabRatio="818" xr2:uid="{00000000-000D-0000-FFFF-FFFF00000000}"/>
  </bookViews>
  <sheets>
    <sheet name="část 1 - ZAJIŠTĚNÍ DC" sheetId="13" r:id="rId1"/>
  </sheets>
  <definedNames>
    <definedName name="_xlnm._FilterDatabase" localSheetId="0" hidden="1">'část 1 - ZAJIŠTĚNÍ DC'!$A$2:$H$47</definedName>
    <definedName name="_xlnm.Print_Area" localSheetId="0">'část 1 - ZAJIŠTĚNÍ DC'!$A$1:$M$51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3" l="1"/>
  <c r="H29" i="13" s="1"/>
  <c r="F28" i="13"/>
  <c r="H28" i="13" s="1"/>
  <c r="F27" i="13"/>
  <c r="H27" i="13" s="1"/>
  <c r="F26" i="13"/>
  <c r="H26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F45" i="13" l="1"/>
  <c r="H45" i="13" s="1"/>
  <c r="F23" i="13" l="1"/>
  <c r="H23" i="13" s="1"/>
  <c r="F42" i="13" l="1"/>
  <c r="H42" i="13" s="1"/>
  <c r="F4" i="13" l="1"/>
  <c r="H4" i="13" s="1"/>
  <c r="F46" i="13" l="1"/>
  <c r="H46" i="13" s="1"/>
  <c r="F47" i="13"/>
  <c r="H47" i="13" s="1"/>
  <c r="F7" i="13"/>
  <c r="H7" i="13" s="1"/>
  <c r="F8" i="13"/>
  <c r="H8" i="13" s="1"/>
  <c r="F9" i="13"/>
  <c r="H9" i="13" s="1"/>
  <c r="F6" i="13"/>
  <c r="H6" i="13" s="1"/>
  <c r="F5" i="13"/>
  <c r="H5" i="13" s="1"/>
  <c r="F10" i="13"/>
  <c r="H10" i="13" s="1"/>
  <c r="F11" i="13"/>
  <c r="H11" i="13" s="1"/>
  <c r="F12" i="13"/>
  <c r="H12" i="13" s="1"/>
  <c r="F13" i="13"/>
  <c r="H13" i="13" s="1"/>
  <c r="F14" i="13"/>
  <c r="H14" i="13" s="1"/>
  <c r="F15" i="13"/>
  <c r="H15" i="13" s="1"/>
  <c r="F16" i="13"/>
  <c r="H16" i="13" s="1"/>
  <c r="F17" i="13"/>
  <c r="H17" i="13" s="1"/>
  <c r="F18" i="13"/>
  <c r="H18" i="13" s="1"/>
  <c r="F19" i="13"/>
  <c r="H19" i="13" s="1"/>
  <c r="F20" i="13"/>
  <c r="H20" i="13" s="1"/>
  <c r="F21" i="13"/>
  <c r="H21" i="13" s="1"/>
  <c r="F22" i="13"/>
  <c r="H22" i="13" s="1"/>
  <c r="F24" i="13"/>
  <c r="F25" i="13"/>
  <c r="H25" i="13" s="1"/>
  <c r="F30" i="13"/>
  <c r="H30" i="13" s="1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 s="1"/>
  <c r="F37" i="13"/>
  <c r="H37" i="13" s="1"/>
  <c r="F38" i="13"/>
  <c r="H38" i="13" s="1"/>
  <c r="F39" i="13"/>
  <c r="H39" i="13" s="1"/>
  <c r="F40" i="13"/>
  <c r="H40" i="13" s="1"/>
  <c r="F41" i="13"/>
  <c r="H41" i="13" s="1"/>
  <c r="F43" i="13"/>
  <c r="H43" i="13" s="1"/>
  <c r="F44" i="13"/>
  <c r="H44" i="13" s="1"/>
  <c r="F3" i="13"/>
  <c r="D49" i="13" l="1"/>
  <c r="D50" i="13" s="1"/>
  <c r="H3" i="13"/>
  <c r="H24" i="13"/>
  <c r="H49" i="13" l="1"/>
  <c r="F49" i="13" s="1"/>
  <c r="F50" i="13" s="1"/>
  <c r="H50" i="13" l="1"/>
</calcChain>
</file>

<file path=xl/sharedStrings.xml><?xml version="1.0" encoding="utf-8"?>
<sst xmlns="http://schemas.openxmlformats.org/spreadsheetml/2006/main" count="99" uniqueCount="84">
  <si>
    <t>Kyslíková spojovací hadice cca 150-200 cm</t>
  </si>
  <si>
    <t>Mikronebulizátor s maskou a hadicí 200 cm, pro děti</t>
  </si>
  <si>
    <t>Mikronebulizátor s maskou a hadicí 200 cm, pro dospělé</t>
  </si>
  <si>
    <t xml:space="preserve">Rourka endotrach. bez balónku. - vel. 2,5 </t>
  </si>
  <si>
    <t>Rourka endotrach. s nízkotlakou objemovou manžetou - vel. 3</t>
  </si>
  <si>
    <t>Rourka endotrach. s nízkotlakou objemovou manžetou - vel. 4</t>
  </si>
  <si>
    <t>Rourka endotrach. s nízkotlakou objemovou manžetou - vel. 5</t>
  </si>
  <si>
    <t>Rourka endotrach. s nízkotlakou objemovou manžetou - vel. 5,5</t>
  </si>
  <si>
    <t>Rourka endotrach. s nízkotlakou objemovou manžetou - vel. 6</t>
  </si>
  <si>
    <t>Rourka endotrach. s nízkotlakou objemovou manžetou - vel. 6,5</t>
  </si>
  <si>
    <t>Rourka endotrach. s nízkotlakou objemovou manžetou - vel. 7</t>
  </si>
  <si>
    <t>Rourka endotrach. s nízkotlakou objemovou manžetou - vel. 7,5</t>
  </si>
  <si>
    <t>Rourka endotrach. s nízkotlakou objemovou manžetou - vel. 8</t>
  </si>
  <si>
    <t>Rourka endotrach. s nízkotlakou objemovou manžetou - vel. 8,5</t>
  </si>
  <si>
    <t>Rourka endotrach. s nízkotlakou objemovou manžetou - vel. 9</t>
  </si>
  <si>
    <t>Cena bez DPH</t>
  </si>
  <si>
    <t xml:space="preserve">DPH </t>
  </si>
  <si>
    <t xml:space="preserve">Cena s DPH </t>
  </si>
  <si>
    <t xml:space="preserve">Poznámka </t>
  </si>
  <si>
    <t>NÁZEV PROSTŘEDKU</t>
  </si>
  <si>
    <t xml:space="preserve">POPIS </t>
  </si>
  <si>
    <t>celkem za  Ø roční spotřebu</t>
  </si>
  <si>
    <t>za balení</t>
  </si>
  <si>
    <t>Ø roční spotřeba v ks</t>
  </si>
  <si>
    <t>CENA BEZ DPH</t>
  </si>
  <si>
    <t>CENA s DPH</t>
  </si>
  <si>
    <t>uchazeči vyplní modře podbarvená pole</t>
  </si>
  <si>
    <t>maska s rezervoárem k podávání kyslíku o vysokých koncentracích (60-100%). Průhledná, měkká, s odpojitelnou přívodní hadičkou</t>
  </si>
  <si>
    <t>Pacientská spojka</t>
  </si>
  <si>
    <t xml:space="preserve">Cévka odsávací  Ch 06/ cca 50-60 cm </t>
  </si>
  <si>
    <t xml:space="preserve">Cévka odsávací  Ch 10/ cca 50-60 cm  </t>
  </si>
  <si>
    <t xml:space="preserve">Cévka odsávací  Ch 14/ cca 50-60 cm  </t>
  </si>
  <si>
    <t xml:space="preserve">Cévka odsávací  Ch 18/ cca 50-60 cm  </t>
  </si>
  <si>
    <t xml:space="preserve">Bakter. a virový filtr </t>
  </si>
  <si>
    <t xml:space="preserve">Kyslíková maska s rezervoárem a přívodní hadicí do 200 cm, dětská </t>
  </si>
  <si>
    <t xml:space="preserve">Kyslíková maska s rezervoárem a přívodní hadicí do 200 cm, dospělá </t>
  </si>
  <si>
    <t>Vzduchovod nosní vel.6 / CH26, samostatně balený</t>
  </si>
  <si>
    <t>Vzduchovod nosní vel.7 / CH30, samostatně balený</t>
  </si>
  <si>
    <t>Vzduchovod nosní vel.8 / CH34, samostatně balený</t>
  </si>
  <si>
    <t xml:space="preserve">nesterilní, samostatně balený vzduchovod z PVC určeného pro zdravotnické účely, s dostatečně velkým štítkem pro bezpečné zadržení kanyly před nosním průduchem, atraumatický, kulatý, zešikmený konec 
</t>
  </si>
  <si>
    <t>Vzduchovod ústní vel. 0, samostatně balený</t>
  </si>
  <si>
    <t>Vzduchovod ústní vel. 1, samostatně balený</t>
  </si>
  <si>
    <t>Vzduchovod ústní vel. 2, samostatně balený</t>
  </si>
  <si>
    <t>Vzduchovod ústní vel. 3, samostatně balený</t>
  </si>
  <si>
    <t>Vzduchovod ústní vel. 4, samostatně balený</t>
  </si>
  <si>
    <t>Vzduchovod ústní vel. 5, samostatně balený</t>
  </si>
  <si>
    <t>pomůcka k zabezpečení průchodnosti oro-pharyngeálních cest u pacienta v bezvědomí, anatomický tvar, měkké atraumatické zaoblení hran chránící před poškozením tkáně, protiskusová vložka. Barevné rozlišení dle velikosti.</t>
  </si>
  <si>
    <t>Set pro urgentní koniotomii,  dětský</t>
  </si>
  <si>
    <t xml:space="preserve">kanyla pro ústní a nosní intubaci, vyrobená z atraumatického měkkého plastu, se zaoblenými okraji a skoseným koncem, po celé délce rentgeno-kontrastní linka, po celé délce značení hloubky zavedení, sterilní pro jedno použití. </t>
  </si>
  <si>
    <t xml:space="preserve">kanyla pro ústní a nosní intubaci, vyrobená z atraumatického měkkého plastu, se zaoblenými okraji a skoseným koncem, po celé délce rentgeno-kontrastní linka, po celé délce značení hloubky zavedení, automatický ventil k nafouknutí obturačního balónku, kompatibilní pro konus LUER, sterilní pro jedno použití. </t>
  </si>
  <si>
    <t xml:space="preserve">mikronebulizátor pro přesné dávkování inhalačních léků, napájený kyslíkem, použití s maskou (dětskou, dospělou), součásti je hadička s flexibilní koncovkou pro připojení k průtokoměru </t>
  </si>
  <si>
    <t>Intranazální aplikátor</t>
  </si>
  <si>
    <r>
      <t xml:space="preserve">aplikátor léčiv </t>
    </r>
    <r>
      <rPr>
        <b/>
        <sz val="10"/>
        <color theme="1"/>
        <rFont val="Calibri"/>
        <family val="2"/>
        <charset val="238"/>
        <scheme val="minor"/>
      </rPr>
      <t>(stříkačka 1ml+konický nasální aplikátor k zavedení do nosních dírek)</t>
    </r>
    <r>
      <rPr>
        <sz val="10"/>
        <color theme="1"/>
        <rFont val="Calibri"/>
        <family val="2"/>
        <charset val="238"/>
        <scheme val="minor"/>
      </rPr>
      <t xml:space="preserve"> pro účinné a rychlé intranasální podání léků v jemném aerosolu, o velikost cca 30-100 mikronů  </t>
    </r>
  </si>
  <si>
    <t xml:space="preserve">kyslíková spojovací hadice, oboustranně zakončená univerzální koncovkou. </t>
  </si>
  <si>
    <t>Lubrikační gel</t>
  </si>
  <si>
    <t>Kyslíková nosní kanyla pro dospělé cca 150-200 cm</t>
  </si>
  <si>
    <t>kyslíková kanyla "brýle" pro oxygenoterapii</t>
  </si>
  <si>
    <r>
      <t>roztažitelná pacientská spojka ("husí krk"), se zahnutým, otočným kolínkem 60</t>
    </r>
    <r>
      <rPr>
        <sz val="10"/>
        <color theme="1"/>
        <rFont val="Calibri"/>
        <family val="2"/>
        <charset val="238"/>
      </rPr>
      <t>˚, cca 7-16cm</t>
    </r>
    <r>
      <rPr>
        <sz val="10"/>
        <color theme="1"/>
        <rFont val="Calibri"/>
        <family val="2"/>
        <charset val="238"/>
        <scheme val="minor"/>
      </rPr>
      <t xml:space="preserve"> , 22M/15F-22F</t>
    </r>
  </si>
  <si>
    <t xml:space="preserve">Zadavatel požaduje dodání vzorku /á 1ks </t>
  </si>
  <si>
    <t>Zadavatel požaduje dodání produktového letáku k výrobku</t>
  </si>
  <si>
    <t>Zaváděcí kleště</t>
  </si>
  <si>
    <t xml:space="preserve">"Magillovy" intubační kleště, z nerez chirurgické oceli, drážkovaná očka na konci kleští. Délka 25 cm </t>
  </si>
  <si>
    <r>
      <t xml:space="preserve">∑ PŘEDPOKLÁDANÁ CELKOVÁ NABÍDKOVÁ CENA ZA VŠECHNY SKUPINY  </t>
    </r>
    <r>
      <rPr>
        <b/>
        <sz val="11"/>
        <color rgb="FFFF0000"/>
        <rFont val="Calibri"/>
        <family val="2"/>
        <charset val="238"/>
        <scheme val="minor"/>
      </rPr>
      <t xml:space="preserve">ZA  ROK </t>
    </r>
  </si>
  <si>
    <t>cena za 1ks bez DPH</t>
  </si>
  <si>
    <r>
      <t xml:space="preserve">∑ PŘEDPOKLÁDANÁ  CELKOVÁ NABÍDKOVÁ CENA ZA  VŠECHNY SKUPINY </t>
    </r>
    <r>
      <rPr>
        <b/>
        <sz val="11"/>
        <color rgb="FFFF0000"/>
        <rFont val="Calibri"/>
        <family val="2"/>
        <charset val="238"/>
        <scheme val="minor"/>
      </rPr>
      <t xml:space="preserve">ZA TŘI ROKY </t>
    </r>
  </si>
  <si>
    <t xml:space="preserve">cévka s dostatečně velkým vnitřním průsvitem (i rektální), pro odsávání sekretu z dutiny ústní, standardní PVC, hladký povrch, atraumaticky zaoblená, centrální otvor, </t>
  </si>
  <si>
    <t>Zavaděč endotrach. rourek pro děti/cca 25cm</t>
  </si>
  <si>
    <t>Zavaděč endotrach. rourek pro dospělé/cca 35cm</t>
  </si>
  <si>
    <r>
      <t xml:space="preserve">ohebný kovový zavaděč potažený </t>
    </r>
    <r>
      <rPr>
        <b/>
        <sz val="10"/>
        <color theme="1"/>
        <rFont val="Calibri"/>
        <family val="2"/>
        <charset val="238"/>
        <scheme val="minor"/>
      </rPr>
      <t xml:space="preserve">bužií </t>
    </r>
    <r>
      <rPr>
        <sz val="10"/>
        <color theme="1"/>
        <rFont val="Calibri"/>
        <family val="2"/>
        <charset val="238"/>
        <scheme val="minor"/>
      </rPr>
      <t xml:space="preserve"> k vyztužení a natvarování ET rourky do potřebného tvaru pro snadnou intubaci, se zaobleným koncem, atraumatický, s možností nastavení délky dle ET kanyly. Baleno jednotlivě v ochranném obalu. </t>
    </r>
  </si>
  <si>
    <t>antivirový, antibakteriální filtr, který působí mechanicky a elektrostaticky, k umístění do okruhu mezi pac. a dýchací přístroj (ruční křísící přístroj),  konektory 22F/15M - 22M/15F. Materiál: PVC, certifikace CE.  Baleno jednotlivě.</t>
  </si>
  <si>
    <t>tvarovatelný zavaděč k obtížné intubaci, s lumenem pro oxygenaci, včetně O2 adaptéru, měkká atraumatická špička, vyznačená délka v cm - cca 65cm, pro ET kanyly ≥ 6.0 mm</t>
  </si>
  <si>
    <t>lubrikační gel na vodní bázi, vhodný pro zvlhčování vzduchovodů, laryngeálních masek a dalších pomůcek,  sterilní, voděrozpustný,  balený samostatně po jedné ideální dávce do 10 g, nelepivý, nestékavý</t>
  </si>
  <si>
    <t>set pro urgentní koniotomii k rychlé a bezpečné obnově dýchání při neprůchodnosti horních cest dýchacích, bez nutnosti provádět incizi skalpelem, ostrá špička s kónickým tvarem jehly, stříkačka, vnitřní průměr kanyly kompatibilní s běžnými resuscitačními vaky, sterilní v plastové trubce.</t>
  </si>
  <si>
    <t>Obličejová maska k ručnímu dýchacímu vaku- pro ženy  vel. 3/4</t>
  </si>
  <si>
    <t>transparetní silikonová obličejová maska pro opakované použití, anatomická nafukovací manžeta masky s možností regulace tlaku, kompatibilní se samorozpínatelným vakem Ambu Mark IV, 22 mm ISO konektor, autoklávovatelné při 134°C</t>
  </si>
  <si>
    <t>Obličejová maska k ručnímu dýchacímu vaku - pro děti s otvorem  vel.0</t>
  </si>
  <si>
    <t xml:space="preserve">Zavaděč ET kanyl flexibilní </t>
  </si>
  <si>
    <t xml:space="preserve">Zadavatel požaduje dodání vzorku - 1ks </t>
  </si>
  <si>
    <t xml:space="preserve">Zadavatel požaduje dodání vzorku  - 1ks </t>
  </si>
  <si>
    <t>jednorázová cévka pro tracheálněbronchiální  odsávání z plic, standardní PVC, hladký povrch usnadňující zavedení přes endotracheální kanylu, atraumaticky zaoblená, centrální otvor,  boční otvory, bez přerušovače sání .                                                                                                                               Barevně označená koncovka pro snadnou identifikaci velikosti                                                                                                                                                  Baleno jednotlivě, sterilní</t>
  </si>
  <si>
    <t>NABÍZENÉ BALENÍ</t>
  </si>
  <si>
    <t>Obličejová maska k ručnímu dýchacímu vaku - pro muže  vel.5</t>
  </si>
  <si>
    <t>Cévka    Ch 25 až 30/ cca 40-50 cm</t>
  </si>
  <si>
    <t>Obličejová maska k ručnímu dýchacímu vaku - pro větší děti  vel.2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</si>
</sst>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theme="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9"/>
      <color theme="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7" fillId="2" borderId="1" xfId="3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165" fontId="5" fillId="0" borderId="5" xfId="0" applyNumberFormat="1" applyFont="1" applyFill="1" applyBorder="1" applyAlignment="1"/>
    <xf numFmtId="0" fontId="19" fillId="4" borderId="0" xfId="0" applyFont="1" applyFill="1" applyAlignment="1"/>
    <xf numFmtId="0" fontId="20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/>
    </xf>
    <xf numFmtId="0" fontId="21" fillId="2" borderId="1" xfId="3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9" fontId="0" fillId="4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6" fillId="0" borderId="0" xfId="0" applyFont="1"/>
    <xf numFmtId="0" fontId="27" fillId="0" borderId="1" xfId="0" applyFont="1" applyFill="1" applyBorder="1" applyAlignment="1">
      <alignment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8" fillId="6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top" wrapText="1"/>
    </xf>
    <xf numFmtId="0" fontId="28" fillId="6" borderId="3" xfId="0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/>
    <xf numFmtId="0" fontId="1" fillId="0" borderId="0" xfId="0" applyFont="1" applyBorder="1"/>
    <xf numFmtId="0" fontId="0" fillId="0" borderId="0" xfId="0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0" fontId="29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Border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9" fontId="15" fillId="5" borderId="1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2" fontId="14" fillId="5" borderId="1" xfId="3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</cellXfs>
  <cellStyles count="4">
    <cellStyle name="Hypertextový odkaz 2" xfId="2" xr:uid="{00000000-0005-0000-0000-000000000000}"/>
    <cellStyle name="Normální" xfId="0" builtinId="0"/>
    <cellStyle name="normální 2" xfId="1" xr:uid="{00000000-0005-0000-0000-000002000000}"/>
    <cellStyle name="normální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HS60"/>
  <sheetViews>
    <sheetView showGridLines="0" tabSelected="1" showWhiteSpace="0" view="pageLayout" zoomScale="70" zoomScaleNormal="60" zoomScaleSheetLayoutView="80" zoomScalePageLayoutView="70" workbookViewId="0">
      <selection activeCell="C61" sqref="C61"/>
    </sheetView>
  </sheetViews>
  <sheetFormatPr defaultRowHeight="14.4" x14ac:dyDescent="0.3"/>
  <cols>
    <col min="1" max="1" width="4.33203125" customWidth="1"/>
    <col min="2" max="2" width="62.33203125" customWidth="1"/>
    <col min="3" max="3" width="78.6640625" customWidth="1"/>
    <col min="4" max="4" width="11.44140625" style="28" customWidth="1"/>
    <col min="5" max="5" width="15.109375" bestFit="1" customWidth="1"/>
    <col min="6" max="6" width="12.44140625" customWidth="1"/>
    <col min="7" max="7" width="5.33203125" bestFit="1" customWidth="1"/>
    <col min="8" max="8" width="12.44140625" customWidth="1"/>
    <col min="9" max="9" width="39.109375" customWidth="1"/>
    <col min="10" max="10" width="11.44140625" customWidth="1"/>
    <col min="11" max="11" width="10.88671875" bestFit="1" customWidth="1"/>
    <col min="13" max="13" width="11.44140625" bestFit="1" customWidth="1"/>
    <col min="17" max="17" width="33.44140625" customWidth="1"/>
  </cols>
  <sheetData>
    <row r="1" spans="1:26" ht="15" customHeight="1" x14ac:dyDescent="0.3">
      <c r="A1" s="16"/>
      <c r="B1" s="16"/>
      <c r="C1" s="16"/>
      <c r="D1" s="27"/>
      <c r="E1" s="16"/>
      <c r="F1" s="19" t="s">
        <v>15</v>
      </c>
      <c r="G1" s="87" t="s">
        <v>16</v>
      </c>
      <c r="H1" s="20" t="s">
        <v>17</v>
      </c>
      <c r="I1" s="89" t="s">
        <v>18</v>
      </c>
      <c r="J1" s="94" t="s">
        <v>80</v>
      </c>
      <c r="K1" s="2" t="s">
        <v>15</v>
      </c>
      <c r="L1" s="80" t="s">
        <v>16</v>
      </c>
      <c r="M1" s="3" t="s">
        <v>17</v>
      </c>
    </row>
    <row r="2" spans="1:26" ht="24" x14ac:dyDescent="0.3">
      <c r="A2" s="17"/>
      <c r="B2" s="5" t="s">
        <v>19</v>
      </c>
      <c r="C2" s="5" t="s">
        <v>20</v>
      </c>
      <c r="D2" s="15" t="s">
        <v>23</v>
      </c>
      <c r="E2" s="14" t="s">
        <v>63</v>
      </c>
      <c r="F2" s="6" t="s">
        <v>21</v>
      </c>
      <c r="G2" s="88"/>
      <c r="H2" s="6" t="s">
        <v>21</v>
      </c>
      <c r="I2" s="89"/>
      <c r="J2" s="94"/>
      <c r="K2" s="7" t="s">
        <v>22</v>
      </c>
      <c r="L2" s="80"/>
      <c r="M2" s="7" t="s">
        <v>22</v>
      </c>
      <c r="O2" s="47"/>
      <c r="P2" s="48"/>
      <c r="Q2" s="49"/>
      <c r="R2" s="50"/>
      <c r="S2" s="48"/>
      <c r="T2" s="48"/>
      <c r="U2" s="48"/>
      <c r="V2" s="48"/>
      <c r="W2" s="50"/>
      <c r="X2" s="50"/>
      <c r="Y2" s="51"/>
      <c r="Z2" s="51"/>
    </row>
    <row r="3" spans="1:26" ht="41.4" x14ac:dyDescent="0.3">
      <c r="A3" s="18">
        <v>1</v>
      </c>
      <c r="B3" s="32" t="s">
        <v>33</v>
      </c>
      <c r="C3" s="25" t="s">
        <v>69</v>
      </c>
      <c r="D3" s="27">
        <v>500</v>
      </c>
      <c r="E3" s="21"/>
      <c r="F3" s="8">
        <f t="shared" ref="F3:F24" si="0">SUM(D3*E3)</f>
        <v>0</v>
      </c>
      <c r="G3" s="23">
        <v>0.21</v>
      </c>
      <c r="H3" s="8">
        <f>SUM(F3*G3)+F3</f>
        <v>0</v>
      </c>
      <c r="I3" s="40" t="s">
        <v>77</v>
      </c>
      <c r="J3" s="22"/>
      <c r="K3" s="22"/>
      <c r="L3" s="22"/>
      <c r="M3" s="22"/>
      <c r="O3" s="51"/>
      <c r="P3" s="52"/>
      <c r="Q3" s="52"/>
      <c r="R3" s="53"/>
      <c r="S3" s="54"/>
      <c r="T3" s="54"/>
      <c r="U3" s="54"/>
      <c r="V3" s="56"/>
      <c r="W3" s="55"/>
      <c r="X3" s="56"/>
      <c r="Y3" s="57"/>
      <c r="Z3" s="57"/>
    </row>
    <row r="4" spans="1:26" ht="27.6" x14ac:dyDescent="0.3">
      <c r="A4" s="18">
        <f t="shared" ref="A4:A47" si="1">A3+1</f>
        <v>2</v>
      </c>
      <c r="B4" s="33" t="s">
        <v>28</v>
      </c>
      <c r="C4" s="26" t="s">
        <v>57</v>
      </c>
      <c r="D4" s="27">
        <v>100</v>
      </c>
      <c r="E4" s="21"/>
      <c r="F4" s="8">
        <f t="shared" si="0"/>
        <v>0</v>
      </c>
      <c r="G4" s="23">
        <v>0.21</v>
      </c>
      <c r="H4" s="8">
        <f>SUM(F4*G4)+F4</f>
        <v>0</v>
      </c>
      <c r="I4" s="42" t="s">
        <v>78</v>
      </c>
      <c r="J4" s="22"/>
      <c r="K4" s="22"/>
      <c r="L4" s="22"/>
      <c r="M4" s="22"/>
      <c r="O4" s="51"/>
      <c r="P4" s="52"/>
      <c r="Q4" s="58"/>
      <c r="R4" s="53"/>
      <c r="S4" s="54"/>
      <c r="T4" s="54"/>
      <c r="U4" s="54"/>
      <c r="V4" s="56"/>
      <c r="W4" s="55"/>
      <c r="X4" s="56"/>
      <c r="Y4" s="57"/>
      <c r="Z4" s="57"/>
    </row>
    <row r="5" spans="1:26" x14ac:dyDescent="0.3">
      <c r="A5" s="18">
        <f t="shared" si="1"/>
        <v>3</v>
      </c>
      <c r="B5" s="34" t="s">
        <v>29</v>
      </c>
      <c r="C5" s="81" t="s">
        <v>79</v>
      </c>
      <c r="D5" s="27">
        <v>300</v>
      </c>
      <c r="E5" s="21"/>
      <c r="F5" s="8">
        <f t="shared" si="0"/>
        <v>0</v>
      </c>
      <c r="G5" s="23">
        <v>0.21</v>
      </c>
      <c r="H5" s="8">
        <f>SUM(F5*G5)+F5</f>
        <v>0</v>
      </c>
      <c r="I5" s="16"/>
      <c r="J5" s="22"/>
      <c r="K5" s="22"/>
      <c r="L5" s="22"/>
      <c r="M5" s="22"/>
      <c r="O5" s="51"/>
      <c r="P5" s="52"/>
      <c r="Q5" s="52"/>
      <c r="R5" s="53"/>
      <c r="S5" s="54"/>
      <c r="T5" s="54"/>
      <c r="U5" s="54"/>
      <c r="V5" s="56"/>
      <c r="W5" s="55"/>
      <c r="X5" s="56"/>
      <c r="Y5" s="57"/>
      <c r="Z5" s="57"/>
    </row>
    <row r="6" spans="1:26" x14ac:dyDescent="0.3">
      <c r="A6" s="18">
        <f t="shared" si="1"/>
        <v>4</v>
      </c>
      <c r="B6" s="34" t="s">
        <v>30</v>
      </c>
      <c r="C6" s="83"/>
      <c r="D6" s="27">
        <v>300</v>
      </c>
      <c r="E6" s="21"/>
      <c r="F6" s="8">
        <f t="shared" si="0"/>
        <v>0</v>
      </c>
      <c r="G6" s="23">
        <v>0.21</v>
      </c>
      <c r="H6" s="8">
        <f>SUM(F6*G6)+F6</f>
        <v>0</v>
      </c>
      <c r="I6" s="16"/>
      <c r="J6" s="22"/>
      <c r="K6" s="22"/>
      <c r="L6" s="22"/>
      <c r="M6" s="22"/>
      <c r="O6" s="51"/>
      <c r="P6" s="52"/>
      <c r="Q6" s="52"/>
      <c r="R6" s="53"/>
      <c r="S6" s="54"/>
      <c r="T6" s="54"/>
      <c r="U6" s="54"/>
      <c r="V6" s="56"/>
      <c r="W6" s="55"/>
      <c r="X6" s="56"/>
      <c r="Y6" s="57"/>
      <c r="Z6" s="57"/>
    </row>
    <row r="7" spans="1:26" x14ac:dyDescent="0.3">
      <c r="A7" s="18">
        <f t="shared" si="1"/>
        <v>5</v>
      </c>
      <c r="B7" s="34" t="s">
        <v>31</v>
      </c>
      <c r="C7" s="83"/>
      <c r="D7" s="27">
        <v>300</v>
      </c>
      <c r="E7" s="21"/>
      <c r="F7" s="8">
        <f t="shared" si="0"/>
        <v>0</v>
      </c>
      <c r="G7" s="23">
        <v>0.21</v>
      </c>
      <c r="H7" s="8">
        <f t="shared" ref="H7:H47" si="2">SUM(F7*G7)+F7</f>
        <v>0</v>
      </c>
      <c r="I7" s="16"/>
      <c r="J7" s="22"/>
      <c r="K7" s="22"/>
      <c r="L7" s="22"/>
      <c r="M7" s="22"/>
      <c r="O7" s="51"/>
      <c r="P7" s="52"/>
      <c r="Q7" s="52"/>
      <c r="R7" s="53"/>
      <c r="S7" s="54"/>
      <c r="T7" s="54"/>
      <c r="U7" s="54"/>
      <c r="V7" s="56"/>
      <c r="W7" s="55"/>
      <c r="X7" s="56"/>
      <c r="Y7" s="57"/>
      <c r="Z7" s="57"/>
    </row>
    <row r="8" spans="1:26" x14ac:dyDescent="0.3">
      <c r="A8" s="18">
        <f t="shared" si="1"/>
        <v>6</v>
      </c>
      <c r="B8" s="34" t="s">
        <v>32</v>
      </c>
      <c r="C8" s="82"/>
      <c r="D8" s="27">
        <v>300</v>
      </c>
      <c r="E8" s="21"/>
      <c r="F8" s="8">
        <f t="shared" si="0"/>
        <v>0</v>
      </c>
      <c r="G8" s="23">
        <v>0.21</v>
      </c>
      <c r="H8" s="8">
        <f t="shared" si="2"/>
        <v>0</v>
      </c>
      <c r="I8" s="16"/>
      <c r="J8" s="22"/>
      <c r="K8" s="22"/>
      <c r="L8" s="22"/>
      <c r="M8" s="22"/>
      <c r="O8" s="51"/>
      <c r="P8" s="52"/>
      <c r="Q8" s="52"/>
      <c r="R8" s="53"/>
      <c r="S8" s="54"/>
      <c r="T8" s="54"/>
      <c r="U8" s="54"/>
      <c r="V8" s="56"/>
      <c r="W8" s="55"/>
      <c r="X8" s="56"/>
      <c r="Y8" s="57"/>
      <c r="Z8" s="57"/>
    </row>
    <row r="9" spans="1:26" ht="27.6" x14ac:dyDescent="0.3">
      <c r="A9" s="18">
        <f t="shared" si="1"/>
        <v>7</v>
      </c>
      <c r="B9" s="32" t="s">
        <v>82</v>
      </c>
      <c r="C9" s="25" t="s">
        <v>65</v>
      </c>
      <c r="D9" s="27">
        <v>100</v>
      </c>
      <c r="E9" s="21"/>
      <c r="F9" s="8">
        <f t="shared" si="0"/>
        <v>0</v>
      </c>
      <c r="G9" s="23">
        <v>0.21</v>
      </c>
      <c r="H9" s="8">
        <f t="shared" si="2"/>
        <v>0</v>
      </c>
      <c r="I9" s="44" t="s">
        <v>78</v>
      </c>
      <c r="J9" s="22"/>
      <c r="K9" s="22"/>
      <c r="L9" s="22"/>
      <c r="M9" s="22"/>
      <c r="O9" s="51"/>
      <c r="P9" s="52"/>
      <c r="Q9" s="52"/>
      <c r="R9" s="53"/>
      <c r="S9" s="54"/>
      <c r="T9" s="54"/>
      <c r="U9" s="54"/>
      <c r="V9" s="56"/>
      <c r="W9" s="55"/>
      <c r="X9" s="56"/>
      <c r="Y9" s="57"/>
      <c r="Z9" s="57"/>
    </row>
    <row r="10" spans="1:26" x14ac:dyDescent="0.3">
      <c r="A10" s="18">
        <f t="shared" si="1"/>
        <v>8</v>
      </c>
      <c r="B10" s="34" t="s">
        <v>36</v>
      </c>
      <c r="C10" s="81" t="s">
        <v>39</v>
      </c>
      <c r="D10" s="27">
        <v>50</v>
      </c>
      <c r="E10" s="21"/>
      <c r="F10" s="8">
        <f t="shared" si="0"/>
        <v>0</v>
      </c>
      <c r="G10" s="23">
        <v>0.21</v>
      </c>
      <c r="H10" s="8">
        <f t="shared" si="2"/>
        <v>0</v>
      </c>
      <c r="I10" s="16"/>
      <c r="J10" s="22"/>
      <c r="K10" s="22"/>
      <c r="L10" s="22"/>
      <c r="M10" s="22"/>
      <c r="O10" s="51"/>
      <c r="P10" s="59"/>
      <c r="Q10" s="52"/>
      <c r="R10" s="53"/>
      <c r="S10" s="54"/>
      <c r="T10" s="54"/>
      <c r="U10" s="54"/>
      <c r="V10" s="56"/>
      <c r="W10" s="55"/>
      <c r="X10" s="56"/>
      <c r="Y10" s="57"/>
      <c r="Z10" s="57"/>
    </row>
    <row r="11" spans="1:26" x14ac:dyDescent="0.3">
      <c r="A11" s="18">
        <f t="shared" si="1"/>
        <v>9</v>
      </c>
      <c r="B11" s="34" t="s">
        <v>37</v>
      </c>
      <c r="C11" s="83"/>
      <c r="D11" s="27">
        <v>50</v>
      </c>
      <c r="E11" s="21"/>
      <c r="F11" s="8">
        <f t="shared" si="0"/>
        <v>0</v>
      </c>
      <c r="G11" s="23">
        <v>0.21</v>
      </c>
      <c r="H11" s="8">
        <f t="shared" si="2"/>
        <v>0</v>
      </c>
      <c r="I11" s="16"/>
      <c r="J11" s="22"/>
      <c r="K11" s="22"/>
      <c r="L11" s="22"/>
      <c r="M11" s="22"/>
      <c r="O11" s="51"/>
      <c r="P11" s="60"/>
      <c r="Q11" s="52"/>
      <c r="R11" s="53"/>
      <c r="S11" s="54"/>
      <c r="T11" s="54"/>
      <c r="U11" s="54"/>
      <c r="V11" s="56"/>
      <c r="W11" s="55"/>
      <c r="X11" s="56"/>
      <c r="Y11" s="57"/>
      <c r="Z11" s="57"/>
    </row>
    <row r="12" spans="1:26" x14ac:dyDescent="0.3">
      <c r="A12" s="18">
        <f t="shared" si="1"/>
        <v>10</v>
      </c>
      <c r="B12" s="34" t="s">
        <v>38</v>
      </c>
      <c r="C12" s="83"/>
      <c r="D12" s="27">
        <v>50</v>
      </c>
      <c r="E12" s="21"/>
      <c r="F12" s="8">
        <f t="shared" si="0"/>
        <v>0</v>
      </c>
      <c r="G12" s="23">
        <v>0.21</v>
      </c>
      <c r="H12" s="8">
        <f t="shared" si="2"/>
        <v>0</v>
      </c>
      <c r="I12" s="16"/>
      <c r="J12" s="22"/>
      <c r="K12" s="22"/>
      <c r="L12" s="22"/>
      <c r="M12" s="22"/>
      <c r="O12" s="51"/>
      <c r="P12" s="60"/>
      <c r="Q12" s="52"/>
      <c r="R12" s="53"/>
      <c r="S12" s="54"/>
      <c r="T12" s="54"/>
      <c r="U12" s="54"/>
      <c r="V12" s="56"/>
      <c r="W12" s="55"/>
      <c r="X12" s="56"/>
      <c r="Y12" s="57"/>
      <c r="Z12" s="57"/>
    </row>
    <row r="13" spans="1:26" x14ac:dyDescent="0.3">
      <c r="A13" s="18">
        <f t="shared" si="1"/>
        <v>11</v>
      </c>
      <c r="B13" s="34" t="s">
        <v>40</v>
      </c>
      <c r="C13" s="84" t="s">
        <v>46</v>
      </c>
      <c r="D13" s="27">
        <v>50</v>
      </c>
      <c r="E13" s="21"/>
      <c r="F13" s="8">
        <f t="shared" si="0"/>
        <v>0</v>
      </c>
      <c r="G13" s="23">
        <v>0.21</v>
      </c>
      <c r="H13" s="8">
        <f t="shared" si="2"/>
        <v>0</v>
      </c>
      <c r="I13" s="16"/>
      <c r="J13" s="22"/>
      <c r="K13" s="22"/>
      <c r="L13" s="22"/>
      <c r="M13" s="22"/>
      <c r="O13" s="51"/>
      <c r="P13" s="60"/>
      <c r="Q13" s="52"/>
      <c r="R13" s="53"/>
      <c r="S13" s="54"/>
      <c r="T13" s="54"/>
      <c r="U13" s="54"/>
      <c r="V13" s="56"/>
      <c r="W13" s="55"/>
      <c r="X13" s="56"/>
      <c r="Y13" s="57"/>
      <c r="Z13" s="57"/>
    </row>
    <row r="14" spans="1:26" x14ac:dyDescent="0.3">
      <c r="A14" s="18">
        <f t="shared" si="1"/>
        <v>12</v>
      </c>
      <c r="B14" s="34" t="s">
        <v>41</v>
      </c>
      <c r="C14" s="85"/>
      <c r="D14" s="27">
        <v>50</v>
      </c>
      <c r="E14" s="21"/>
      <c r="F14" s="8">
        <f t="shared" si="0"/>
        <v>0</v>
      </c>
      <c r="G14" s="23">
        <v>0.21</v>
      </c>
      <c r="H14" s="8">
        <f t="shared" si="2"/>
        <v>0</v>
      </c>
      <c r="I14" s="16"/>
      <c r="J14" s="22"/>
      <c r="K14" s="22"/>
      <c r="L14" s="22"/>
      <c r="M14" s="22"/>
      <c r="O14" s="51"/>
      <c r="P14" s="59"/>
      <c r="Q14" s="52"/>
      <c r="R14" s="53"/>
      <c r="S14" s="54"/>
      <c r="T14" s="54"/>
      <c r="U14" s="54"/>
      <c r="V14" s="56"/>
      <c r="W14" s="55"/>
      <c r="X14" s="56"/>
      <c r="Y14" s="57"/>
      <c r="Z14" s="57"/>
    </row>
    <row r="15" spans="1:26" x14ac:dyDescent="0.3">
      <c r="A15" s="18">
        <f t="shared" si="1"/>
        <v>13</v>
      </c>
      <c r="B15" s="34" t="s">
        <v>42</v>
      </c>
      <c r="C15" s="85"/>
      <c r="D15" s="27">
        <v>50</v>
      </c>
      <c r="E15" s="21"/>
      <c r="F15" s="8">
        <f t="shared" si="0"/>
        <v>0</v>
      </c>
      <c r="G15" s="23">
        <v>0.21</v>
      </c>
      <c r="H15" s="8">
        <f t="shared" si="2"/>
        <v>0</v>
      </c>
      <c r="I15" s="16"/>
      <c r="J15" s="22"/>
      <c r="K15" s="22"/>
      <c r="L15" s="22"/>
      <c r="M15" s="22"/>
      <c r="O15" s="51"/>
      <c r="P15" s="59"/>
      <c r="Q15" s="52"/>
      <c r="R15" s="53"/>
      <c r="S15" s="54"/>
      <c r="T15" s="54"/>
      <c r="U15" s="54"/>
      <c r="V15" s="56"/>
      <c r="W15" s="55"/>
      <c r="X15" s="56"/>
      <c r="Y15" s="57"/>
      <c r="Z15" s="57"/>
    </row>
    <row r="16" spans="1:26" x14ac:dyDescent="0.3">
      <c r="A16" s="18">
        <f t="shared" si="1"/>
        <v>14</v>
      </c>
      <c r="B16" s="34" t="s">
        <v>43</v>
      </c>
      <c r="C16" s="85"/>
      <c r="D16" s="27">
        <v>50</v>
      </c>
      <c r="E16" s="21"/>
      <c r="F16" s="8">
        <f t="shared" si="0"/>
        <v>0</v>
      </c>
      <c r="G16" s="23">
        <v>0.21</v>
      </c>
      <c r="H16" s="8">
        <f t="shared" si="2"/>
        <v>0</v>
      </c>
      <c r="I16" s="16"/>
      <c r="J16" s="22"/>
      <c r="K16" s="22"/>
      <c r="L16" s="22"/>
      <c r="M16" s="22"/>
      <c r="O16" s="51"/>
      <c r="P16" s="59"/>
      <c r="Q16" s="52"/>
      <c r="R16" s="53"/>
      <c r="S16" s="54"/>
      <c r="T16" s="54"/>
      <c r="U16" s="54"/>
      <c r="V16" s="56"/>
      <c r="W16" s="55"/>
      <c r="X16" s="56"/>
      <c r="Y16" s="57"/>
      <c r="Z16" s="57"/>
    </row>
    <row r="17" spans="1:1579" x14ac:dyDescent="0.3">
      <c r="A17" s="18">
        <f t="shared" si="1"/>
        <v>15</v>
      </c>
      <c r="B17" s="34" t="s">
        <v>44</v>
      </c>
      <c r="C17" s="85"/>
      <c r="D17" s="27">
        <v>50</v>
      </c>
      <c r="E17" s="21"/>
      <c r="F17" s="8">
        <f t="shared" si="0"/>
        <v>0</v>
      </c>
      <c r="G17" s="23">
        <v>0.21</v>
      </c>
      <c r="H17" s="8">
        <f t="shared" si="2"/>
        <v>0</v>
      </c>
      <c r="I17" s="16"/>
      <c r="J17" s="22"/>
      <c r="K17" s="22"/>
      <c r="L17" s="22"/>
      <c r="M17" s="22"/>
      <c r="O17" s="51"/>
      <c r="P17" s="59"/>
      <c r="Q17" s="52"/>
      <c r="R17" s="53"/>
      <c r="S17" s="54"/>
      <c r="T17" s="54"/>
      <c r="U17" s="54"/>
      <c r="V17" s="56"/>
      <c r="W17" s="55"/>
      <c r="X17" s="56"/>
      <c r="Y17" s="57"/>
      <c r="Z17" s="57"/>
    </row>
    <row r="18" spans="1:1579" x14ac:dyDescent="0.3">
      <c r="A18" s="18">
        <f t="shared" si="1"/>
        <v>16</v>
      </c>
      <c r="B18" s="34" t="s">
        <v>45</v>
      </c>
      <c r="C18" s="86"/>
      <c r="D18" s="27">
        <v>50</v>
      </c>
      <c r="E18" s="21"/>
      <c r="F18" s="8">
        <f t="shared" si="0"/>
        <v>0</v>
      </c>
      <c r="G18" s="23">
        <v>0.21</v>
      </c>
      <c r="H18" s="8">
        <f t="shared" si="2"/>
        <v>0</v>
      </c>
      <c r="I18" s="16"/>
      <c r="J18" s="22"/>
      <c r="K18" s="22"/>
      <c r="L18" s="22"/>
      <c r="M18" s="22"/>
      <c r="O18" s="51"/>
      <c r="P18" s="59"/>
      <c r="Q18" s="52"/>
      <c r="R18" s="53"/>
      <c r="S18" s="54"/>
      <c r="T18" s="54"/>
      <c r="U18" s="54"/>
      <c r="V18" s="56"/>
      <c r="W18" s="55"/>
      <c r="X18" s="56"/>
      <c r="Y18" s="57"/>
      <c r="Z18" s="57"/>
    </row>
    <row r="19" spans="1:1579" ht="15" customHeight="1" x14ac:dyDescent="0.3">
      <c r="A19" s="18">
        <f t="shared" si="1"/>
        <v>17</v>
      </c>
      <c r="B19" s="34" t="s">
        <v>1</v>
      </c>
      <c r="C19" s="81" t="s">
        <v>50</v>
      </c>
      <c r="D19" s="27">
        <v>100</v>
      </c>
      <c r="E19" s="21"/>
      <c r="F19" s="8">
        <f t="shared" si="0"/>
        <v>0</v>
      </c>
      <c r="G19" s="23">
        <v>0.21</v>
      </c>
      <c r="H19" s="8">
        <f t="shared" si="2"/>
        <v>0</v>
      </c>
      <c r="I19" s="69" t="s">
        <v>58</v>
      </c>
      <c r="J19" s="22"/>
      <c r="K19" s="22"/>
      <c r="L19" s="22"/>
      <c r="M19" s="22"/>
      <c r="O19" s="51"/>
      <c r="P19" s="59"/>
      <c r="Q19" s="52"/>
      <c r="R19" s="53"/>
      <c r="S19" s="54"/>
      <c r="T19" s="54"/>
      <c r="U19" s="54"/>
      <c r="V19" s="56"/>
      <c r="W19" s="55"/>
      <c r="X19" s="56"/>
      <c r="Y19" s="57"/>
      <c r="Z19" s="57"/>
    </row>
    <row r="20" spans="1:1579" x14ac:dyDescent="0.3">
      <c r="A20" s="18">
        <f t="shared" si="1"/>
        <v>18</v>
      </c>
      <c r="B20" s="34" t="s">
        <v>2</v>
      </c>
      <c r="C20" s="82"/>
      <c r="D20" s="27">
        <v>300</v>
      </c>
      <c r="E20" s="21"/>
      <c r="F20" s="8">
        <f t="shared" si="0"/>
        <v>0</v>
      </c>
      <c r="G20" s="23">
        <v>0.21</v>
      </c>
      <c r="H20" s="8">
        <f t="shared" si="2"/>
        <v>0</v>
      </c>
      <c r="I20" s="90"/>
      <c r="J20" s="22"/>
      <c r="K20" s="22"/>
      <c r="L20" s="22"/>
      <c r="M20" s="22"/>
      <c r="O20" s="51"/>
      <c r="P20" s="52"/>
      <c r="Q20" s="52"/>
      <c r="R20" s="53"/>
      <c r="S20" s="54"/>
      <c r="T20" s="54"/>
      <c r="U20" s="54"/>
      <c r="V20" s="56"/>
      <c r="W20" s="55"/>
      <c r="X20" s="56"/>
      <c r="Y20" s="57"/>
      <c r="Z20" s="57"/>
    </row>
    <row r="21" spans="1:1579" ht="15" customHeight="1" x14ac:dyDescent="0.3">
      <c r="A21" s="18">
        <f t="shared" si="1"/>
        <v>19</v>
      </c>
      <c r="B21" s="34" t="s">
        <v>34</v>
      </c>
      <c r="C21" s="81" t="s">
        <v>27</v>
      </c>
      <c r="D21" s="27">
        <v>100</v>
      </c>
      <c r="E21" s="21"/>
      <c r="F21" s="8">
        <f t="shared" si="0"/>
        <v>0</v>
      </c>
      <c r="G21" s="23">
        <v>0.21</v>
      </c>
      <c r="H21" s="8">
        <f t="shared" si="2"/>
        <v>0</v>
      </c>
      <c r="I21" s="69" t="s">
        <v>58</v>
      </c>
      <c r="J21" s="22"/>
      <c r="K21" s="22"/>
      <c r="L21" s="22"/>
      <c r="M21" s="22"/>
      <c r="O21" s="51"/>
      <c r="P21" s="52"/>
      <c r="Q21" s="52"/>
      <c r="R21" s="53"/>
      <c r="S21" s="54"/>
      <c r="T21" s="54"/>
      <c r="U21" s="54"/>
      <c r="V21" s="56"/>
      <c r="W21" s="55"/>
      <c r="X21" s="56"/>
      <c r="Y21" s="57"/>
      <c r="Z21" s="57"/>
    </row>
    <row r="22" spans="1:1579" x14ac:dyDescent="0.3">
      <c r="A22" s="18">
        <f t="shared" si="1"/>
        <v>20</v>
      </c>
      <c r="B22" s="34" t="s">
        <v>35</v>
      </c>
      <c r="C22" s="82"/>
      <c r="D22" s="27">
        <v>1500</v>
      </c>
      <c r="E22" s="21"/>
      <c r="F22" s="8">
        <f t="shared" si="0"/>
        <v>0</v>
      </c>
      <c r="G22" s="23">
        <v>0.21</v>
      </c>
      <c r="H22" s="8">
        <f t="shared" si="2"/>
        <v>0</v>
      </c>
      <c r="I22" s="70"/>
      <c r="J22" s="22"/>
      <c r="K22" s="22"/>
      <c r="L22" s="22"/>
      <c r="M22" s="22"/>
      <c r="O22" s="51"/>
      <c r="P22" s="52"/>
      <c r="Q22" s="52"/>
      <c r="R22" s="53"/>
      <c r="S22" s="54"/>
      <c r="T22" s="54"/>
      <c r="U22" s="54"/>
      <c r="V22" s="56"/>
      <c r="W22" s="55"/>
      <c r="X22" s="56"/>
      <c r="Y22" s="57"/>
      <c r="Z22" s="57"/>
    </row>
    <row r="23" spans="1:1579" x14ac:dyDescent="0.3">
      <c r="A23" s="18">
        <f t="shared" si="1"/>
        <v>21</v>
      </c>
      <c r="B23" s="34" t="s">
        <v>55</v>
      </c>
      <c r="C23" s="37" t="s">
        <v>56</v>
      </c>
      <c r="D23" s="27">
        <v>50</v>
      </c>
      <c r="E23" s="21"/>
      <c r="F23" s="8">
        <f t="shared" si="0"/>
        <v>0</v>
      </c>
      <c r="G23" s="23">
        <v>0.21</v>
      </c>
      <c r="H23" s="8">
        <f>SUM(F23*G23)+F23</f>
        <v>0</v>
      </c>
      <c r="I23" s="62"/>
      <c r="J23" s="22"/>
      <c r="K23" s="22"/>
      <c r="L23" s="22"/>
      <c r="M23" s="22"/>
      <c r="O23" s="51"/>
      <c r="P23" s="52"/>
      <c r="Q23" s="52"/>
      <c r="R23" s="53"/>
      <c r="S23" s="54"/>
      <c r="T23" s="54"/>
      <c r="U23" s="54"/>
      <c r="V23" s="56"/>
      <c r="W23" s="55"/>
      <c r="X23" s="56"/>
      <c r="Y23" s="57"/>
      <c r="Z23" s="57"/>
    </row>
    <row r="24" spans="1:1579" x14ac:dyDescent="0.3">
      <c r="A24" s="18">
        <f t="shared" si="1"/>
        <v>22</v>
      </c>
      <c r="B24" s="34" t="s">
        <v>0</v>
      </c>
      <c r="C24" s="24" t="s">
        <v>53</v>
      </c>
      <c r="D24" s="27">
        <v>50</v>
      </c>
      <c r="E24" s="21"/>
      <c r="F24" s="8">
        <f t="shared" si="0"/>
        <v>0</v>
      </c>
      <c r="G24" s="23">
        <v>0.21</v>
      </c>
      <c r="H24" s="8">
        <f t="shared" si="2"/>
        <v>0</v>
      </c>
      <c r="I24" s="62"/>
      <c r="J24" s="22"/>
      <c r="K24" s="22"/>
      <c r="L24" s="22"/>
      <c r="M24" s="22"/>
      <c r="O24" s="51"/>
      <c r="P24" s="52"/>
      <c r="Q24" s="52"/>
      <c r="R24" s="53"/>
      <c r="S24" s="54"/>
      <c r="T24" s="54"/>
      <c r="U24" s="54"/>
      <c r="V24" s="56"/>
      <c r="W24" s="55"/>
      <c r="X24" s="56"/>
      <c r="Y24" s="57"/>
      <c r="Z24" s="57"/>
    </row>
    <row r="25" spans="1:1579" ht="39" customHeight="1" x14ac:dyDescent="0.3">
      <c r="A25" s="18">
        <f t="shared" si="1"/>
        <v>23</v>
      </c>
      <c r="B25" s="34" t="s">
        <v>47</v>
      </c>
      <c r="C25" s="43" t="s">
        <v>72</v>
      </c>
      <c r="D25" s="27">
        <v>5</v>
      </c>
      <c r="E25" s="21"/>
      <c r="F25" s="8">
        <f t="shared" ref="F25:F47" si="3">SUM(D25*E25)</f>
        <v>0</v>
      </c>
      <c r="G25" s="23">
        <v>0.21</v>
      </c>
      <c r="H25" s="61">
        <f t="shared" si="2"/>
        <v>0</v>
      </c>
      <c r="I25" s="63" t="s">
        <v>59</v>
      </c>
      <c r="J25" s="22"/>
      <c r="K25" s="22"/>
      <c r="L25" s="22"/>
      <c r="M25" s="22"/>
      <c r="O25" s="51"/>
      <c r="P25" s="52"/>
      <c r="Q25" s="52"/>
      <c r="R25" s="53"/>
      <c r="S25" s="54"/>
      <c r="T25" s="54"/>
      <c r="U25" s="54"/>
      <c r="V25" s="56"/>
      <c r="W25" s="55"/>
      <c r="X25" s="56"/>
      <c r="Y25" s="57"/>
      <c r="Z25" s="57"/>
    </row>
    <row r="26" spans="1:1579" s="45" customFormat="1" ht="15" customHeight="1" x14ac:dyDescent="0.3">
      <c r="A26" s="18">
        <f t="shared" si="1"/>
        <v>24</v>
      </c>
      <c r="B26" s="36" t="s">
        <v>75</v>
      </c>
      <c r="C26" s="72" t="s">
        <v>74</v>
      </c>
      <c r="D26" s="9">
        <v>20</v>
      </c>
      <c r="E26" s="21"/>
      <c r="F26" s="8">
        <f t="shared" ref="F26:F29" si="4">SUM(D26*E26)</f>
        <v>0</v>
      </c>
      <c r="G26" s="23">
        <v>0.21</v>
      </c>
      <c r="H26" s="8">
        <f t="shared" ref="H26:H29" si="5">SUM(F26*G26)+F26</f>
        <v>0</v>
      </c>
      <c r="I26" s="91" t="s">
        <v>59</v>
      </c>
      <c r="J26" s="22"/>
      <c r="K26" s="22"/>
      <c r="L26" s="22"/>
      <c r="M26" s="22"/>
      <c r="N26" s="46"/>
      <c r="O26" s="51"/>
      <c r="P26" s="52"/>
      <c r="Q26" s="52"/>
      <c r="R26" s="53"/>
      <c r="S26" s="54"/>
      <c r="T26" s="54"/>
      <c r="U26" s="54"/>
      <c r="V26" s="56"/>
      <c r="W26" s="55"/>
      <c r="X26" s="56"/>
      <c r="Y26" s="57"/>
      <c r="Z26" s="57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</row>
    <row r="27" spans="1:1579" s="45" customFormat="1" x14ac:dyDescent="0.3">
      <c r="A27" s="18">
        <f t="shared" si="1"/>
        <v>25</v>
      </c>
      <c r="B27" s="36" t="s">
        <v>83</v>
      </c>
      <c r="C27" s="73"/>
      <c r="D27" s="9">
        <v>20</v>
      </c>
      <c r="E27" s="21"/>
      <c r="F27" s="8">
        <f t="shared" si="4"/>
        <v>0</v>
      </c>
      <c r="G27" s="23">
        <v>0.21</v>
      </c>
      <c r="H27" s="8">
        <f t="shared" si="5"/>
        <v>0</v>
      </c>
      <c r="I27" s="92"/>
      <c r="J27" s="22"/>
      <c r="K27" s="22"/>
      <c r="L27" s="22"/>
      <c r="M27" s="22"/>
      <c r="N27" s="46"/>
      <c r="O27" s="51"/>
      <c r="P27" s="52"/>
      <c r="Q27" s="52"/>
      <c r="R27" s="53"/>
      <c r="S27" s="54"/>
      <c r="T27" s="54"/>
      <c r="U27" s="54"/>
      <c r="V27" s="56"/>
      <c r="W27" s="55"/>
      <c r="X27" s="56"/>
      <c r="Y27" s="57"/>
      <c r="Z27" s="57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</row>
    <row r="28" spans="1:1579" s="45" customFormat="1" x14ac:dyDescent="0.3">
      <c r="A28" s="18">
        <f t="shared" si="1"/>
        <v>26</v>
      </c>
      <c r="B28" s="36" t="s">
        <v>73</v>
      </c>
      <c r="C28" s="73"/>
      <c r="D28" s="9">
        <v>30</v>
      </c>
      <c r="E28" s="21"/>
      <c r="F28" s="8">
        <f t="shared" si="4"/>
        <v>0</v>
      </c>
      <c r="G28" s="23">
        <v>0.21</v>
      </c>
      <c r="H28" s="8">
        <f t="shared" si="5"/>
        <v>0</v>
      </c>
      <c r="I28" s="92"/>
      <c r="J28" s="22"/>
      <c r="K28" s="22"/>
      <c r="L28" s="22"/>
      <c r="M28" s="22"/>
      <c r="N28" s="46"/>
      <c r="O28" s="51"/>
      <c r="P28" s="52"/>
      <c r="Q28" s="52"/>
      <c r="R28" s="53"/>
      <c r="S28" s="54"/>
      <c r="T28" s="54"/>
      <c r="U28" s="54"/>
      <c r="V28" s="56"/>
      <c r="W28" s="55"/>
      <c r="X28" s="56"/>
      <c r="Y28" s="57"/>
      <c r="Z28" s="57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</row>
    <row r="29" spans="1:1579" s="45" customFormat="1" x14ac:dyDescent="0.3">
      <c r="A29" s="18">
        <f t="shared" si="1"/>
        <v>27</v>
      </c>
      <c r="B29" s="36" t="s">
        <v>81</v>
      </c>
      <c r="C29" s="74"/>
      <c r="D29" s="9">
        <v>30</v>
      </c>
      <c r="E29" s="21"/>
      <c r="F29" s="8">
        <f t="shared" si="4"/>
        <v>0</v>
      </c>
      <c r="G29" s="23">
        <v>0.21</v>
      </c>
      <c r="H29" s="8">
        <f t="shared" si="5"/>
        <v>0</v>
      </c>
      <c r="I29" s="93"/>
      <c r="J29" s="22"/>
      <c r="K29" s="22"/>
      <c r="L29" s="22"/>
      <c r="M29" s="22"/>
      <c r="N29" s="46"/>
      <c r="O29" s="51"/>
      <c r="P29" s="52"/>
      <c r="Q29" s="52"/>
      <c r="R29" s="53"/>
      <c r="S29" s="54"/>
      <c r="T29" s="54"/>
      <c r="U29" s="54"/>
      <c r="V29" s="56"/>
      <c r="W29" s="55"/>
      <c r="X29" s="56"/>
      <c r="Y29" s="57"/>
      <c r="Z29" s="57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  <c r="AIV29" s="46"/>
      <c r="AIW29" s="46"/>
      <c r="AIX29" s="46"/>
      <c r="AIY29" s="46"/>
      <c r="AIZ29" s="46"/>
      <c r="AJA29" s="46"/>
      <c r="AJB29" s="46"/>
      <c r="AJC29" s="46"/>
      <c r="AJD29" s="46"/>
      <c r="AJE29" s="46"/>
      <c r="AJF29" s="46"/>
      <c r="AJG29" s="46"/>
      <c r="AJH29" s="46"/>
      <c r="AJI29" s="46"/>
      <c r="AJJ29" s="46"/>
      <c r="AJK29" s="46"/>
      <c r="AJL29" s="46"/>
      <c r="AJM29" s="46"/>
      <c r="AJN29" s="46"/>
      <c r="AJO29" s="46"/>
      <c r="AJP29" s="46"/>
      <c r="AJQ29" s="46"/>
      <c r="AJR29" s="46"/>
      <c r="AJS29" s="46"/>
      <c r="AJT29" s="46"/>
      <c r="AJU29" s="46"/>
      <c r="AJV29" s="46"/>
      <c r="AJW29" s="46"/>
      <c r="AJX29" s="46"/>
      <c r="AJY29" s="46"/>
      <c r="AJZ29" s="46"/>
      <c r="AKA29" s="46"/>
      <c r="AKB29" s="46"/>
      <c r="AKC29" s="46"/>
      <c r="AKD29" s="46"/>
      <c r="AKE29" s="46"/>
      <c r="AKF29" s="46"/>
      <c r="AKG29" s="46"/>
      <c r="AKH29" s="46"/>
      <c r="AKI29" s="46"/>
      <c r="AKJ29" s="46"/>
      <c r="AKK29" s="46"/>
      <c r="AKL29" s="46"/>
      <c r="AKM29" s="46"/>
      <c r="AKN29" s="46"/>
      <c r="AKO29" s="46"/>
      <c r="AKP29" s="46"/>
      <c r="AKQ29" s="46"/>
      <c r="AKR29" s="46"/>
      <c r="AKS29" s="46"/>
      <c r="AKT29" s="46"/>
      <c r="AKU29" s="46"/>
      <c r="AKV29" s="46"/>
      <c r="AKW29" s="46"/>
      <c r="AKX29" s="46"/>
      <c r="AKY29" s="46"/>
      <c r="AKZ29" s="46"/>
      <c r="ALA29" s="46"/>
      <c r="ALB29" s="46"/>
      <c r="ALC29" s="46"/>
      <c r="ALD29" s="46"/>
      <c r="ALE29" s="46"/>
      <c r="ALF29" s="46"/>
      <c r="ALG29" s="46"/>
      <c r="ALH29" s="46"/>
      <c r="ALI29" s="46"/>
      <c r="ALJ29" s="46"/>
      <c r="ALK29" s="46"/>
      <c r="ALL29" s="46"/>
      <c r="ALM29" s="46"/>
      <c r="ALN29" s="46"/>
      <c r="ALO29" s="46"/>
      <c r="ALP29" s="46"/>
      <c r="ALQ29" s="46"/>
      <c r="ALR29" s="46"/>
      <c r="ALS29" s="46"/>
      <c r="ALT29" s="46"/>
      <c r="ALU29" s="46"/>
      <c r="ALV29" s="46"/>
      <c r="ALW29" s="46"/>
      <c r="ALX29" s="46"/>
      <c r="ALY29" s="46"/>
      <c r="ALZ29" s="46"/>
      <c r="AMA29" s="46"/>
      <c r="AMB29" s="46"/>
      <c r="AMC29" s="46"/>
      <c r="AMD29" s="46"/>
      <c r="AME29" s="46"/>
      <c r="AMF29" s="46"/>
      <c r="AMG29" s="46"/>
      <c r="AMH29" s="46"/>
      <c r="AMI29" s="46"/>
      <c r="AMJ29" s="46"/>
      <c r="AMK29" s="46"/>
      <c r="AML29" s="46"/>
      <c r="AMM29" s="46"/>
      <c r="AMN29" s="46"/>
      <c r="AMO29" s="46"/>
      <c r="AMP29" s="46"/>
      <c r="AMQ29" s="46"/>
      <c r="AMR29" s="46"/>
      <c r="AMS29" s="46"/>
      <c r="AMT29" s="46"/>
      <c r="AMU29" s="46"/>
      <c r="AMV29" s="46"/>
      <c r="AMW29" s="46"/>
      <c r="AMX29" s="46"/>
      <c r="AMY29" s="46"/>
      <c r="AMZ29" s="46"/>
      <c r="ANA29" s="46"/>
      <c r="ANB29" s="46"/>
      <c r="ANC29" s="46"/>
      <c r="AND29" s="46"/>
      <c r="ANE29" s="46"/>
      <c r="ANF29" s="46"/>
      <c r="ANG29" s="46"/>
      <c r="ANH29" s="46"/>
      <c r="ANI29" s="46"/>
      <c r="ANJ29" s="46"/>
      <c r="ANK29" s="46"/>
      <c r="ANL29" s="46"/>
      <c r="ANM29" s="46"/>
      <c r="ANN29" s="46"/>
      <c r="ANO29" s="46"/>
      <c r="ANP29" s="46"/>
      <c r="ANQ29" s="46"/>
      <c r="ANR29" s="46"/>
      <c r="ANS29" s="46"/>
      <c r="ANT29" s="46"/>
      <c r="ANU29" s="46"/>
      <c r="ANV29" s="46"/>
      <c r="ANW29" s="46"/>
      <c r="ANX29" s="46"/>
      <c r="ANY29" s="46"/>
      <c r="ANZ29" s="46"/>
      <c r="AOA29" s="46"/>
      <c r="AOB29" s="46"/>
      <c r="AOC29" s="46"/>
      <c r="AOD29" s="46"/>
      <c r="AOE29" s="46"/>
      <c r="AOF29" s="46"/>
      <c r="AOG29" s="46"/>
      <c r="AOH29" s="46"/>
      <c r="AOI29" s="46"/>
      <c r="AOJ29" s="46"/>
      <c r="AOK29" s="46"/>
      <c r="AOL29" s="46"/>
      <c r="AOM29" s="46"/>
      <c r="AON29" s="46"/>
      <c r="AOO29" s="46"/>
      <c r="AOP29" s="46"/>
      <c r="AOQ29" s="46"/>
      <c r="AOR29" s="46"/>
      <c r="AOS29" s="46"/>
      <c r="AOT29" s="46"/>
      <c r="AOU29" s="46"/>
      <c r="AOV29" s="46"/>
      <c r="AOW29" s="46"/>
      <c r="AOX29" s="46"/>
      <c r="AOY29" s="46"/>
      <c r="AOZ29" s="46"/>
      <c r="APA29" s="46"/>
      <c r="APB29" s="46"/>
      <c r="APC29" s="46"/>
      <c r="APD29" s="46"/>
      <c r="APE29" s="46"/>
      <c r="APF29" s="46"/>
      <c r="APG29" s="46"/>
      <c r="APH29" s="46"/>
      <c r="API29" s="46"/>
      <c r="APJ29" s="46"/>
      <c r="APK29" s="46"/>
      <c r="APL29" s="46"/>
      <c r="APM29" s="46"/>
      <c r="APN29" s="46"/>
      <c r="APO29" s="46"/>
      <c r="APP29" s="46"/>
      <c r="APQ29" s="46"/>
      <c r="APR29" s="46"/>
      <c r="APS29" s="46"/>
      <c r="APT29" s="46"/>
      <c r="APU29" s="46"/>
      <c r="APV29" s="46"/>
      <c r="APW29" s="46"/>
      <c r="APX29" s="46"/>
      <c r="APY29" s="46"/>
      <c r="APZ29" s="46"/>
      <c r="AQA29" s="46"/>
      <c r="AQB29" s="46"/>
      <c r="AQC29" s="46"/>
      <c r="AQD29" s="46"/>
      <c r="AQE29" s="46"/>
      <c r="AQF29" s="46"/>
      <c r="AQG29" s="46"/>
      <c r="AQH29" s="46"/>
      <c r="AQI29" s="46"/>
      <c r="AQJ29" s="46"/>
      <c r="AQK29" s="46"/>
      <c r="AQL29" s="46"/>
      <c r="AQM29" s="46"/>
      <c r="AQN29" s="46"/>
      <c r="AQO29" s="46"/>
      <c r="AQP29" s="46"/>
      <c r="AQQ29" s="46"/>
      <c r="AQR29" s="46"/>
      <c r="AQS29" s="46"/>
      <c r="AQT29" s="46"/>
      <c r="AQU29" s="46"/>
      <c r="AQV29" s="46"/>
      <c r="AQW29" s="46"/>
      <c r="AQX29" s="46"/>
      <c r="AQY29" s="46"/>
      <c r="AQZ29" s="46"/>
      <c r="ARA29" s="46"/>
      <c r="ARB29" s="46"/>
      <c r="ARC29" s="46"/>
      <c r="ARD29" s="46"/>
      <c r="ARE29" s="46"/>
      <c r="ARF29" s="46"/>
      <c r="ARG29" s="46"/>
      <c r="ARH29" s="46"/>
      <c r="ARI29" s="46"/>
      <c r="ARJ29" s="46"/>
      <c r="ARK29" s="46"/>
      <c r="ARL29" s="46"/>
      <c r="ARM29" s="46"/>
      <c r="ARN29" s="46"/>
      <c r="ARO29" s="46"/>
      <c r="ARP29" s="46"/>
      <c r="ARQ29" s="46"/>
      <c r="ARR29" s="46"/>
      <c r="ARS29" s="46"/>
      <c r="ART29" s="46"/>
      <c r="ARU29" s="46"/>
      <c r="ARV29" s="46"/>
      <c r="ARW29" s="46"/>
      <c r="ARX29" s="46"/>
      <c r="ARY29" s="46"/>
      <c r="ARZ29" s="46"/>
      <c r="ASA29" s="46"/>
      <c r="ASB29" s="46"/>
      <c r="ASC29" s="46"/>
      <c r="ASD29" s="46"/>
      <c r="ASE29" s="46"/>
      <c r="ASF29" s="46"/>
      <c r="ASG29" s="46"/>
      <c r="ASH29" s="46"/>
      <c r="ASI29" s="46"/>
      <c r="ASJ29" s="46"/>
      <c r="ASK29" s="46"/>
      <c r="ASL29" s="46"/>
      <c r="ASM29" s="46"/>
      <c r="ASN29" s="46"/>
      <c r="ASO29" s="46"/>
      <c r="ASP29" s="46"/>
      <c r="ASQ29" s="46"/>
      <c r="ASR29" s="46"/>
      <c r="ASS29" s="46"/>
      <c r="AST29" s="46"/>
      <c r="ASU29" s="46"/>
      <c r="ASV29" s="46"/>
      <c r="ASW29" s="46"/>
      <c r="ASX29" s="46"/>
      <c r="ASY29" s="46"/>
      <c r="ASZ29" s="46"/>
      <c r="ATA29" s="46"/>
      <c r="ATB29" s="46"/>
      <c r="ATC29" s="46"/>
      <c r="ATD29" s="46"/>
      <c r="ATE29" s="46"/>
      <c r="ATF29" s="46"/>
      <c r="ATG29" s="46"/>
      <c r="ATH29" s="46"/>
      <c r="ATI29" s="46"/>
      <c r="ATJ29" s="46"/>
      <c r="ATK29" s="46"/>
      <c r="ATL29" s="46"/>
      <c r="ATM29" s="46"/>
      <c r="ATN29" s="46"/>
      <c r="ATO29" s="46"/>
      <c r="ATP29" s="46"/>
      <c r="ATQ29" s="46"/>
      <c r="ATR29" s="46"/>
      <c r="ATS29" s="46"/>
      <c r="ATT29" s="46"/>
      <c r="ATU29" s="46"/>
      <c r="ATV29" s="46"/>
      <c r="ATW29" s="46"/>
      <c r="ATX29" s="46"/>
      <c r="ATY29" s="46"/>
      <c r="ATZ29" s="46"/>
      <c r="AUA29" s="46"/>
      <c r="AUB29" s="46"/>
      <c r="AUC29" s="46"/>
      <c r="AUD29" s="46"/>
      <c r="AUE29" s="46"/>
      <c r="AUF29" s="46"/>
      <c r="AUG29" s="46"/>
      <c r="AUH29" s="46"/>
      <c r="AUI29" s="46"/>
      <c r="AUJ29" s="46"/>
      <c r="AUK29" s="46"/>
      <c r="AUL29" s="46"/>
      <c r="AUM29" s="46"/>
      <c r="AUN29" s="46"/>
      <c r="AUO29" s="46"/>
      <c r="AUP29" s="46"/>
      <c r="AUQ29" s="46"/>
      <c r="AUR29" s="46"/>
      <c r="AUS29" s="46"/>
      <c r="AUT29" s="46"/>
      <c r="AUU29" s="46"/>
      <c r="AUV29" s="46"/>
      <c r="AUW29" s="46"/>
      <c r="AUX29" s="46"/>
      <c r="AUY29" s="46"/>
      <c r="AUZ29" s="46"/>
      <c r="AVA29" s="46"/>
      <c r="AVB29" s="46"/>
      <c r="AVC29" s="46"/>
      <c r="AVD29" s="46"/>
      <c r="AVE29" s="46"/>
      <c r="AVF29" s="46"/>
      <c r="AVG29" s="46"/>
      <c r="AVH29" s="46"/>
      <c r="AVI29" s="46"/>
      <c r="AVJ29" s="46"/>
      <c r="AVK29" s="46"/>
      <c r="AVL29" s="46"/>
      <c r="AVM29" s="46"/>
      <c r="AVN29" s="46"/>
      <c r="AVO29" s="46"/>
      <c r="AVP29" s="46"/>
      <c r="AVQ29" s="46"/>
      <c r="AVR29" s="46"/>
      <c r="AVS29" s="46"/>
      <c r="AVT29" s="46"/>
      <c r="AVU29" s="46"/>
      <c r="AVV29" s="46"/>
      <c r="AVW29" s="46"/>
      <c r="AVX29" s="46"/>
      <c r="AVY29" s="46"/>
      <c r="AVZ29" s="46"/>
      <c r="AWA29" s="46"/>
      <c r="AWB29" s="46"/>
      <c r="AWC29" s="46"/>
      <c r="AWD29" s="46"/>
      <c r="AWE29" s="46"/>
      <c r="AWF29" s="46"/>
      <c r="AWG29" s="46"/>
      <c r="AWH29" s="46"/>
      <c r="AWI29" s="46"/>
      <c r="AWJ29" s="46"/>
      <c r="AWK29" s="46"/>
      <c r="AWL29" s="46"/>
      <c r="AWM29" s="46"/>
      <c r="AWN29" s="46"/>
      <c r="AWO29" s="46"/>
      <c r="AWP29" s="46"/>
      <c r="AWQ29" s="46"/>
      <c r="AWR29" s="46"/>
      <c r="AWS29" s="46"/>
      <c r="AWT29" s="46"/>
      <c r="AWU29" s="46"/>
      <c r="AWV29" s="46"/>
      <c r="AWW29" s="46"/>
      <c r="AWX29" s="46"/>
      <c r="AWY29" s="46"/>
      <c r="AWZ29" s="46"/>
      <c r="AXA29" s="46"/>
      <c r="AXB29" s="46"/>
      <c r="AXC29" s="46"/>
      <c r="AXD29" s="46"/>
      <c r="AXE29" s="46"/>
      <c r="AXF29" s="46"/>
      <c r="AXG29" s="46"/>
      <c r="AXH29" s="46"/>
      <c r="AXI29" s="46"/>
      <c r="AXJ29" s="46"/>
      <c r="AXK29" s="46"/>
      <c r="AXL29" s="46"/>
      <c r="AXM29" s="46"/>
      <c r="AXN29" s="46"/>
      <c r="AXO29" s="46"/>
      <c r="AXP29" s="46"/>
      <c r="AXQ29" s="46"/>
      <c r="AXR29" s="46"/>
      <c r="AXS29" s="46"/>
      <c r="AXT29" s="46"/>
      <c r="AXU29" s="46"/>
      <c r="AXV29" s="46"/>
      <c r="AXW29" s="46"/>
      <c r="AXX29" s="46"/>
      <c r="AXY29" s="46"/>
      <c r="AXZ29" s="46"/>
      <c r="AYA29" s="46"/>
      <c r="AYB29" s="46"/>
      <c r="AYC29" s="46"/>
      <c r="AYD29" s="46"/>
      <c r="AYE29" s="46"/>
      <c r="AYF29" s="46"/>
      <c r="AYG29" s="46"/>
      <c r="AYH29" s="46"/>
      <c r="AYI29" s="46"/>
      <c r="AYJ29" s="46"/>
      <c r="AYK29" s="46"/>
      <c r="AYL29" s="46"/>
      <c r="AYM29" s="46"/>
      <c r="AYN29" s="46"/>
      <c r="AYO29" s="46"/>
      <c r="AYP29" s="46"/>
      <c r="AYQ29" s="46"/>
      <c r="AYR29" s="46"/>
      <c r="AYS29" s="46"/>
      <c r="AYT29" s="46"/>
      <c r="AYU29" s="46"/>
      <c r="AYV29" s="46"/>
      <c r="AYW29" s="46"/>
      <c r="AYX29" s="46"/>
      <c r="AYY29" s="46"/>
      <c r="AYZ29" s="46"/>
      <c r="AZA29" s="46"/>
      <c r="AZB29" s="46"/>
      <c r="AZC29" s="46"/>
      <c r="AZD29" s="46"/>
      <c r="AZE29" s="46"/>
      <c r="AZF29" s="46"/>
      <c r="AZG29" s="46"/>
      <c r="AZH29" s="46"/>
      <c r="AZI29" s="46"/>
      <c r="AZJ29" s="46"/>
      <c r="AZK29" s="46"/>
      <c r="AZL29" s="46"/>
      <c r="AZM29" s="46"/>
      <c r="AZN29" s="46"/>
      <c r="AZO29" s="46"/>
      <c r="AZP29" s="46"/>
      <c r="AZQ29" s="46"/>
      <c r="AZR29" s="46"/>
      <c r="AZS29" s="46"/>
      <c r="AZT29" s="46"/>
      <c r="AZU29" s="46"/>
      <c r="AZV29" s="46"/>
      <c r="AZW29" s="46"/>
      <c r="AZX29" s="46"/>
      <c r="AZY29" s="46"/>
      <c r="AZZ29" s="46"/>
      <c r="BAA29" s="46"/>
      <c r="BAB29" s="46"/>
      <c r="BAC29" s="46"/>
      <c r="BAD29" s="46"/>
      <c r="BAE29" s="46"/>
      <c r="BAF29" s="46"/>
      <c r="BAG29" s="46"/>
      <c r="BAH29" s="46"/>
      <c r="BAI29" s="46"/>
      <c r="BAJ29" s="46"/>
      <c r="BAK29" s="46"/>
      <c r="BAL29" s="46"/>
      <c r="BAM29" s="46"/>
      <c r="BAN29" s="46"/>
      <c r="BAO29" s="46"/>
      <c r="BAP29" s="46"/>
      <c r="BAQ29" s="46"/>
      <c r="BAR29" s="46"/>
      <c r="BAS29" s="46"/>
      <c r="BAT29" s="46"/>
      <c r="BAU29" s="46"/>
      <c r="BAV29" s="46"/>
      <c r="BAW29" s="46"/>
      <c r="BAX29" s="46"/>
      <c r="BAY29" s="46"/>
      <c r="BAZ29" s="46"/>
      <c r="BBA29" s="46"/>
      <c r="BBB29" s="46"/>
      <c r="BBC29" s="46"/>
      <c r="BBD29" s="46"/>
      <c r="BBE29" s="46"/>
      <c r="BBF29" s="46"/>
      <c r="BBG29" s="46"/>
      <c r="BBH29" s="46"/>
      <c r="BBI29" s="46"/>
      <c r="BBJ29" s="46"/>
      <c r="BBK29" s="46"/>
      <c r="BBL29" s="46"/>
      <c r="BBM29" s="46"/>
      <c r="BBN29" s="46"/>
      <c r="BBO29" s="46"/>
      <c r="BBP29" s="46"/>
      <c r="BBQ29" s="46"/>
      <c r="BBR29" s="46"/>
      <c r="BBS29" s="46"/>
      <c r="BBT29" s="46"/>
      <c r="BBU29" s="46"/>
      <c r="BBV29" s="46"/>
      <c r="BBW29" s="46"/>
      <c r="BBX29" s="46"/>
      <c r="BBY29" s="46"/>
      <c r="BBZ29" s="46"/>
      <c r="BCA29" s="46"/>
      <c r="BCB29" s="46"/>
      <c r="BCC29" s="46"/>
      <c r="BCD29" s="46"/>
      <c r="BCE29" s="46"/>
      <c r="BCF29" s="46"/>
      <c r="BCG29" s="46"/>
      <c r="BCH29" s="46"/>
      <c r="BCI29" s="46"/>
      <c r="BCJ29" s="46"/>
      <c r="BCK29" s="46"/>
      <c r="BCL29" s="46"/>
      <c r="BCM29" s="46"/>
      <c r="BCN29" s="46"/>
      <c r="BCO29" s="46"/>
      <c r="BCP29" s="46"/>
      <c r="BCQ29" s="46"/>
      <c r="BCR29" s="46"/>
      <c r="BCS29" s="46"/>
      <c r="BCT29" s="46"/>
      <c r="BCU29" s="46"/>
      <c r="BCV29" s="46"/>
      <c r="BCW29" s="46"/>
      <c r="BCX29" s="46"/>
      <c r="BCY29" s="46"/>
      <c r="BCZ29" s="46"/>
      <c r="BDA29" s="46"/>
      <c r="BDB29" s="46"/>
      <c r="BDC29" s="46"/>
      <c r="BDD29" s="46"/>
      <c r="BDE29" s="46"/>
      <c r="BDF29" s="46"/>
      <c r="BDG29" s="46"/>
      <c r="BDH29" s="46"/>
      <c r="BDI29" s="46"/>
      <c r="BDJ29" s="46"/>
      <c r="BDK29" s="46"/>
      <c r="BDL29" s="46"/>
      <c r="BDM29" s="46"/>
      <c r="BDN29" s="46"/>
      <c r="BDO29" s="46"/>
      <c r="BDP29" s="46"/>
      <c r="BDQ29" s="46"/>
      <c r="BDR29" s="46"/>
      <c r="BDS29" s="46"/>
      <c r="BDT29" s="46"/>
      <c r="BDU29" s="46"/>
      <c r="BDV29" s="46"/>
      <c r="BDW29" s="46"/>
      <c r="BDX29" s="46"/>
      <c r="BDY29" s="46"/>
      <c r="BDZ29" s="46"/>
      <c r="BEA29" s="46"/>
      <c r="BEB29" s="46"/>
      <c r="BEC29" s="46"/>
      <c r="BED29" s="46"/>
      <c r="BEE29" s="46"/>
      <c r="BEF29" s="46"/>
      <c r="BEG29" s="46"/>
      <c r="BEH29" s="46"/>
      <c r="BEI29" s="46"/>
      <c r="BEJ29" s="46"/>
      <c r="BEK29" s="46"/>
      <c r="BEL29" s="46"/>
      <c r="BEM29" s="46"/>
      <c r="BEN29" s="46"/>
      <c r="BEO29" s="46"/>
      <c r="BEP29" s="46"/>
      <c r="BEQ29" s="46"/>
      <c r="BER29" s="46"/>
      <c r="BES29" s="46"/>
      <c r="BET29" s="46"/>
      <c r="BEU29" s="46"/>
      <c r="BEV29" s="46"/>
      <c r="BEW29" s="46"/>
      <c r="BEX29" s="46"/>
      <c r="BEY29" s="46"/>
      <c r="BEZ29" s="46"/>
      <c r="BFA29" s="46"/>
      <c r="BFB29" s="46"/>
      <c r="BFC29" s="46"/>
      <c r="BFD29" s="46"/>
      <c r="BFE29" s="46"/>
      <c r="BFF29" s="46"/>
      <c r="BFG29" s="46"/>
      <c r="BFH29" s="46"/>
      <c r="BFI29" s="46"/>
      <c r="BFJ29" s="46"/>
      <c r="BFK29" s="46"/>
      <c r="BFL29" s="46"/>
      <c r="BFM29" s="46"/>
      <c r="BFN29" s="46"/>
      <c r="BFO29" s="46"/>
      <c r="BFP29" s="46"/>
      <c r="BFQ29" s="46"/>
      <c r="BFR29" s="46"/>
      <c r="BFS29" s="46"/>
      <c r="BFT29" s="46"/>
      <c r="BFU29" s="46"/>
      <c r="BFV29" s="46"/>
      <c r="BFW29" s="46"/>
      <c r="BFX29" s="46"/>
      <c r="BFY29" s="46"/>
      <c r="BFZ29" s="46"/>
      <c r="BGA29" s="46"/>
      <c r="BGB29" s="46"/>
      <c r="BGC29" s="46"/>
      <c r="BGD29" s="46"/>
      <c r="BGE29" s="46"/>
      <c r="BGF29" s="46"/>
      <c r="BGG29" s="46"/>
      <c r="BGH29" s="46"/>
      <c r="BGI29" s="46"/>
      <c r="BGJ29" s="46"/>
      <c r="BGK29" s="46"/>
      <c r="BGL29" s="46"/>
      <c r="BGM29" s="46"/>
      <c r="BGN29" s="46"/>
      <c r="BGO29" s="46"/>
      <c r="BGP29" s="46"/>
      <c r="BGQ29" s="46"/>
      <c r="BGR29" s="46"/>
      <c r="BGS29" s="46"/>
      <c r="BGT29" s="46"/>
      <c r="BGU29" s="46"/>
      <c r="BGV29" s="46"/>
      <c r="BGW29" s="46"/>
      <c r="BGX29" s="46"/>
      <c r="BGY29" s="46"/>
      <c r="BGZ29" s="46"/>
      <c r="BHA29" s="46"/>
      <c r="BHB29" s="46"/>
      <c r="BHC29" s="46"/>
      <c r="BHD29" s="46"/>
      <c r="BHE29" s="46"/>
      <c r="BHF29" s="46"/>
      <c r="BHG29" s="46"/>
      <c r="BHH29" s="46"/>
      <c r="BHI29" s="46"/>
      <c r="BHJ29" s="46"/>
      <c r="BHK29" s="46"/>
      <c r="BHL29" s="46"/>
      <c r="BHM29" s="46"/>
      <c r="BHN29" s="46"/>
      <c r="BHO29" s="46"/>
      <c r="BHP29" s="46"/>
      <c r="BHQ29" s="46"/>
      <c r="BHR29" s="46"/>
      <c r="BHS29" s="46"/>
    </row>
    <row r="30" spans="1:1579" ht="41.4" x14ac:dyDescent="0.3">
      <c r="A30" s="18">
        <f t="shared" si="1"/>
        <v>28</v>
      </c>
      <c r="B30" s="32" t="s">
        <v>3</v>
      </c>
      <c r="C30" s="25" t="s">
        <v>48</v>
      </c>
      <c r="D30" s="27">
        <v>30</v>
      </c>
      <c r="E30" s="21"/>
      <c r="F30" s="8">
        <f t="shared" si="3"/>
        <v>0</v>
      </c>
      <c r="G30" s="23">
        <v>0.21</v>
      </c>
      <c r="H30" s="8">
        <f t="shared" si="2"/>
        <v>0</v>
      </c>
      <c r="I30" s="64" t="s">
        <v>77</v>
      </c>
      <c r="J30" s="22"/>
      <c r="K30" s="22"/>
      <c r="L30" s="22"/>
      <c r="M30" s="22"/>
      <c r="O30" s="51"/>
      <c r="P30" s="52"/>
      <c r="Q30" s="52"/>
      <c r="R30" s="53"/>
      <c r="S30" s="54"/>
      <c r="T30" s="54"/>
      <c r="U30" s="54"/>
      <c r="V30" s="56"/>
      <c r="W30" s="55"/>
      <c r="X30" s="56"/>
      <c r="Y30" s="57"/>
      <c r="Z30" s="57"/>
    </row>
    <row r="31" spans="1:1579" ht="15" customHeight="1" x14ac:dyDescent="0.3">
      <c r="A31" s="18">
        <f t="shared" si="1"/>
        <v>29</v>
      </c>
      <c r="B31" s="34" t="s">
        <v>4</v>
      </c>
      <c r="D31" s="27">
        <v>40</v>
      </c>
      <c r="E31" s="21"/>
      <c r="F31" s="8">
        <f t="shared" si="3"/>
        <v>0</v>
      </c>
      <c r="G31" s="23">
        <v>0.21</v>
      </c>
      <c r="H31" s="8">
        <f t="shared" si="2"/>
        <v>0</v>
      </c>
      <c r="I31" s="39"/>
      <c r="J31" s="22"/>
      <c r="K31" s="22"/>
      <c r="L31" s="22"/>
      <c r="M31" s="22"/>
      <c r="O31" s="51"/>
      <c r="P31" s="52"/>
      <c r="Q31" s="52"/>
      <c r="R31" s="53"/>
      <c r="S31" s="54"/>
      <c r="T31" s="54"/>
      <c r="U31" s="54"/>
      <c r="V31" s="56"/>
      <c r="W31" s="55"/>
      <c r="X31" s="56"/>
      <c r="Y31" s="57"/>
      <c r="Z31" s="57"/>
    </row>
    <row r="32" spans="1:1579" x14ac:dyDescent="0.3">
      <c r="A32" s="18">
        <f t="shared" si="1"/>
        <v>30</v>
      </c>
      <c r="B32" s="34" t="s">
        <v>5</v>
      </c>
      <c r="C32" s="79" t="s">
        <v>49</v>
      </c>
      <c r="D32" s="27">
        <v>50</v>
      </c>
      <c r="E32" s="21"/>
      <c r="F32" s="8">
        <f t="shared" si="3"/>
        <v>0</v>
      </c>
      <c r="G32" s="23">
        <v>0.21</v>
      </c>
      <c r="H32" s="8">
        <f t="shared" si="2"/>
        <v>0</v>
      </c>
      <c r="I32" s="39"/>
      <c r="J32" s="22"/>
      <c r="K32" s="22"/>
      <c r="L32" s="22"/>
      <c r="M32" s="22"/>
      <c r="O32" s="51"/>
      <c r="P32" s="52"/>
      <c r="Q32" s="52"/>
      <c r="R32" s="53"/>
      <c r="S32" s="54"/>
      <c r="T32" s="54"/>
      <c r="U32" s="54"/>
      <c r="V32" s="56"/>
      <c r="W32" s="55"/>
      <c r="X32" s="56"/>
      <c r="Y32" s="57"/>
      <c r="Z32" s="57"/>
    </row>
    <row r="33" spans="1:26" x14ac:dyDescent="0.3">
      <c r="A33" s="18">
        <f t="shared" si="1"/>
        <v>31</v>
      </c>
      <c r="B33" s="34" t="s">
        <v>6</v>
      </c>
      <c r="C33" s="79"/>
      <c r="D33" s="27">
        <v>70</v>
      </c>
      <c r="E33" s="21"/>
      <c r="F33" s="8">
        <f t="shared" si="3"/>
        <v>0</v>
      </c>
      <c r="G33" s="23">
        <v>0.21</v>
      </c>
      <c r="H33" s="8">
        <f t="shared" si="2"/>
        <v>0</v>
      </c>
      <c r="I33" s="39"/>
      <c r="J33" s="22"/>
      <c r="K33" s="22"/>
      <c r="L33" s="22"/>
      <c r="M33" s="22"/>
      <c r="O33" s="51"/>
      <c r="P33" s="52"/>
      <c r="Q33" s="52"/>
      <c r="R33" s="53"/>
      <c r="S33" s="54"/>
      <c r="T33" s="54"/>
      <c r="U33" s="54"/>
      <c r="V33" s="56"/>
      <c r="W33" s="55"/>
      <c r="X33" s="56"/>
      <c r="Y33" s="57"/>
      <c r="Z33" s="57"/>
    </row>
    <row r="34" spans="1:26" ht="57.6" customHeight="1" x14ac:dyDescent="0.3">
      <c r="A34" s="18">
        <f t="shared" si="1"/>
        <v>32</v>
      </c>
      <c r="B34" s="34" t="s">
        <v>7</v>
      </c>
      <c r="C34" s="79"/>
      <c r="D34" s="27">
        <v>70</v>
      </c>
      <c r="E34" s="21"/>
      <c r="F34" s="8">
        <f t="shared" si="3"/>
        <v>0</v>
      </c>
      <c r="G34" s="23">
        <v>0.21</v>
      </c>
      <c r="H34" s="8">
        <f t="shared" si="2"/>
        <v>0</v>
      </c>
      <c r="I34" s="39"/>
      <c r="J34" s="22"/>
      <c r="K34" s="22"/>
      <c r="L34" s="22"/>
      <c r="M34" s="22"/>
      <c r="O34" s="51"/>
      <c r="P34" s="52"/>
      <c r="Q34" s="52"/>
      <c r="R34" s="53"/>
      <c r="S34" s="54"/>
      <c r="T34" s="54"/>
      <c r="U34" s="54"/>
      <c r="V34" s="56"/>
      <c r="W34" s="55"/>
      <c r="X34" s="56"/>
      <c r="Y34" s="57"/>
      <c r="Z34" s="57"/>
    </row>
    <row r="35" spans="1:26" x14ac:dyDescent="0.3">
      <c r="A35" s="18">
        <f t="shared" si="1"/>
        <v>33</v>
      </c>
      <c r="B35" s="34" t="s">
        <v>8</v>
      </c>
      <c r="D35" s="27">
        <v>70</v>
      </c>
      <c r="E35" s="21"/>
      <c r="F35" s="8">
        <f t="shared" si="3"/>
        <v>0</v>
      </c>
      <c r="G35" s="23">
        <v>0.21</v>
      </c>
      <c r="H35" s="8">
        <f t="shared" si="2"/>
        <v>0</v>
      </c>
      <c r="I35" s="16"/>
      <c r="J35" s="22"/>
      <c r="K35" s="22"/>
      <c r="L35" s="22"/>
      <c r="M35" s="22"/>
      <c r="O35" s="51"/>
      <c r="P35" s="52"/>
      <c r="Q35" s="52"/>
      <c r="R35" s="53"/>
      <c r="S35" s="54"/>
      <c r="T35" s="54"/>
      <c r="U35" s="54"/>
      <c r="V35" s="56"/>
      <c r="W35" s="55"/>
      <c r="X35" s="56"/>
      <c r="Y35" s="57"/>
      <c r="Z35" s="57"/>
    </row>
    <row r="36" spans="1:26" x14ac:dyDescent="0.3">
      <c r="A36" s="18">
        <f t="shared" si="1"/>
        <v>34</v>
      </c>
      <c r="B36" s="34" t="s">
        <v>9</v>
      </c>
      <c r="C36" s="65"/>
      <c r="D36" s="27">
        <v>70</v>
      </c>
      <c r="E36" s="21"/>
      <c r="F36" s="8">
        <f t="shared" si="3"/>
        <v>0</v>
      </c>
      <c r="G36" s="23">
        <v>0.21</v>
      </c>
      <c r="H36" s="8">
        <f t="shared" si="2"/>
        <v>0</v>
      </c>
      <c r="I36" s="16"/>
      <c r="J36" s="22"/>
      <c r="K36" s="22"/>
      <c r="L36" s="22"/>
      <c r="M36" s="22"/>
      <c r="O36" s="51"/>
      <c r="P36" s="52"/>
      <c r="Q36" s="52"/>
      <c r="R36" s="53"/>
      <c r="S36" s="54"/>
      <c r="T36" s="54"/>
      <c r="U36" s="54"/>
      <c r="V36" s="56"/>
      <c r="W36" s="55"/>
      <c r="X36" s="56"/>
      <c r="Y36" s="57"/>
      <c r="Z36" s="57"/>
    </row>
    <row r="37" spans="1:26" x14ac:dyDescent="0.3">
      <c r="A37" s="18">
        <f t="shared" si="1"/>
        <v>35</v>
      </c>
      <c r="B37" s="34" t="s">
        <v>10</v>
      </c>
      <c r="C37" s="65"/>
      <c r="D37" s="27">
        <v>100</v>
      </c>
      <c r="E37" s="21"/>
      <c r="F37" s="8">
        <f t="shared" si="3"/>
        <v>0</v>
      </c>
      <c r="G37" s="23">
        <v>0.21</v>
      </c>
      <c r="H37" s="8">
        <f t="shared" si="2"/>
        <v>0</v>
      </c>
      <c r="I37" s="16"/>
      <c r="J37" s="22"/>
      <c r="K37" s="22"/>
      <c r="L37" s="22"/>
      <c r="M37" s="22"/>
      <c r="O37" s="51"/>
      <c r="P37" s="52"/>
      <c r="Q37" s="52"/>
      <c r="R37" s="53"/>
      <c r="S37" s="54"/>
      <c r="T37" s="54"/>
      <c r="U37" s="54"/>
      <c r="V37" s="56"/>
      <c r="W37" s="55"/>
      <c r="X37" s="56"/>
      <c r="Y37" s="57"/>
      <c r="Z37" s="57"/>
    </row>
    <row r="38" spans="1:26" x14ac:dyDescent="0.3">
      <c r="A38" s="18">
        <f t="shared" si="1"/>
        <v>36</v>
      </c>
      <c r="B38" s="34" t="s">
        <v>11</v>
      </c>
      <c r="C38" s="65"/>
      <c r="D38" s="27">
        <v>100</v>
      </c>
      <c r="E38" s="21"/>
      <c r="F38" s="8">
        <f t="shared" si="3"/>
        <v>0</v>
      </c>
      <c r="G38" s="23">
        <v>0.21</v>
      </c>
      <c r="H38" s="8">
        <f t="shared" si="2"/>
        <v>0</v>
      </c>
      <c r="I38" s="69" t="s">
        <v>58</v>
      </c>
      <c r="J38" s="22"/>
      <c r="K38" s="22"/>
      <c r="L38" s="22"/>
      <c r="M38" s="22"/>
      <c r="O38" s="51"/>
      <c r="P38" s="52"/>
      <c r="Q38" s="52"/>
      <c r="R38" s="53"/>
      <c r="S38" s="54"/>
      <c r="T38" s="54"/>
      <c r="U38" s="54"/>
      <c r="V38" s="56"/>
      <c r="W38" s="55"/>
      <c r="X38" s="56"/>
      <c r="Y38" s="57"/>
      <c r="Z38" s="57"/>
    </row>
    <row r="39" spans="1:26" x14ac:dyDescent="0.3">
      <c r="A39" s="18">
        <f t="shared" si="1"/>
        <v>37</v>
      </c>
      <c r="B39" s="34" t="s">
        <v>12</v>
      </c>
      <c r="C39" s="65"/>
      <c r="D39" s="27">
        <v>200</v>
      </c>
      <c r="E39" s="21"/>
      <c r="F39" s="8">
        <f t="shared" si="3"/>
        <v>0</v>
      </c>
      <c r="G39" s="23">
        <v>0.21</v>
      </c>
      <c r="H39" s="8">
        <f t="shared" si="2"/>
        <v>0</v>
      </c>
      <c r="I39" s="90"/>
      <c r="J39" s="22"/>
      <c r="K39" s="22"/>
      <c r="L39" s="22"/>
      <c r="M39" s="22"/>
      <c r="O39" s="51"/>
      <c r="P39" s="52"/>
      <c r="Q39" s="52"/>
      <c r="R39" s="53"/>
      <c r="S39" s="54"/>
      <c r="T39" s="54"/>
      <c r="U39" s="54"/>
      <c r="V39" s="56"/>
      <c r="W39" s="55"/>
      <c r="X39" s="56"/>
      <c r="Y39" s="57"/>
      <c r="Z39" s="57"/>
    </row>
    <row r="40" spans="1:26" x14ac:dyDescent="0.3">
      <c r="A40" s="18">
        <f t="shared" si="1"/>
        <v>38</v>
      </c>
      <c r="B40" s="34" t="s">
        <v>13</v>
      </c>
      <c r="C40" s="65"/>
      <c r="D40" s="27">
        <v>200</v>
      </c>
      <c r="E40" s="21"/>
      <c r="F40" s="8">
        <f t="shared" si="3"/>
        <v>0</v>
      </c>
      <c r="G40" s="23">
        <v>0.21</v>
      </c>
      <c r="H40" s="8">
        <f t="shared" si="2"/>
        <v>0</v>
      </c>
      <c r="I40" s="70"/>
      <c r="J40" s="22"/>
      <c r="K40" s="22"/>
      <c r="L40" s="22"/>
      <c r="M40" s="22"/>
      <c r="O40" s="51"/>
      <c r="P40" s="52"/>
      <c r="Q40" s="52"/>
      <c r="R40" s="53"/>
      <c r="S40" s="54"/>
      <c r="T40" s="54"/>
      <c r="U40" s="54"/>
      <c r="V40" s="56"/>
      <c r="W40" s="55"/>
      <c r="X40" s="56"/>
      <c r="Y40" s="57"/>
      <c r="Z40" s="57"/>
    </row>
    <row r="41" spans="1:26" x14ac:dyDescent="0.3">
      <c r="A41" s="18">
        <f t="shared" si="1"/>
        <v>39</v>
      </c>
      <c r="B41" s="34" t="s">
        <v>14</v>
      </c>
      <c r="C41" s="66"/>
      <c r="D41" s="27">
        <v>50</v>
      </c>
      <c r="E41" s="21"/>
      <c r="F41" s="8">
        <f t="shared" si="3"/>
        <v>0</v>
      </c>
      <c r="G41" s="23">
        <v>0.21</v>
      </c>
      <c r="H41" s="8">
        <f t="shared" si="2"/>
        <v>0</v>
      </c>
      <c r="I41" s="16"/>
      <c r="J41" s="22"/>
      <c r="K41" s="22"/>
      <c r="L41" s="22"/>
      <c r="M41" s="22"/>
      <c r="O41" s="51"/>
      <c r="P41" s="52"/>
      <c r="Q41" s="52"/>
      <c r="R41" s="53"/>
      <c r="S41" s="54"/>
      <c r="T41" s="54"/>
      <c r="U41" s="54"/>
      <c r="V41" s="56"/>
      <c r="W41" s="55"/>
      <c r="X41" s="56"/>
      <c r="Y41" s="57"/>
      <c r="Z41" s="57"/>
    </row>
    <row r="42" spans="1:26" ht="27.6" x14ac:dyDescent="0.3">
      <c r="A42" s="18">
        <f t="shared" si="1"/>
        <v>40</v>
      </c>
      <c r="B42" s="36" t="s">
        <v>76</v>
      </c>
      <c r="C42" s="29" t="s">
        <v>70</v>
      </c>
      <c r="D42" s="9">
        <v>50</v>
      </c>
      <c r="E42" s="21"/>
      <c r="F42" s="8">
        <f>SUM(D42*E42)</f>
        <v>0</v>
      </c>
      <c r="G42" s="23">
        <v>0.21</v>
      </c>
      <c r="H42" s="8">
        <f>SUM(F42*G42)+F42</f>
        <v>0</v>
      </c>
      <c r="I42" s="40" t="s">
        <v>77</v>
      </c>
      <c r="J42" s="22"/>
      <c r="K42" s="22"/>
      <c r="L42" s="22"/>
      <c r="M42" s="22"/>
      <c r="O42" s="51"/>
      <c r="P42" s="52"/>
      <c r="Q42" s="52"/>
      <c r="R42" s="53"/>
      <c r="S42" s="54"/>
      <c r="T42" s="54"/>
      <c r="U42" s="54"/>
      <c r="V42" s="56"/>
      <c r="W42" s="55"/>
      <c r="X42" s="56"/>
      <c r="Y42" s="57"/>
      <c r="Z42" s="57"/>
    </row>
    <row r="43" spans="1:26" x14ac:dyDescent="0.3">
      <c r="A43" s="18">
        <f t="shared" si="1"/>
        <v>41</v>
      </c>
      <c r="B43" s="34" t="s">
        <v>66</v>
      </c>
      <c r="C43" s="77" t="s">
        <v>68</v>
      </c>
      <c r="D43" s="27">
        <v>30</v>
      </c>
      <c r="E43" s="21"/>
      <c r="F43" s="8">
        <f>SUM(D43*E43)</f>
        <v>0</v>
      </c>
      <c r="G43" s="23">
        <v>0.21</v>
      </c>
      <c r="H43" s="8">
        <f>SUM(F43*G43)+F43</f>
        <v>0</v>
      </c>
      <c r="I43" s="69" t="s">
        <v>58</v>
      </c>
      <c r="J43" s="22"/>
      <c r="K43" s="22"/>
      <c r="L43" s="22"/>
      <c r="M43" s="22"/>
      <c r="O43" s="51"/>
      <c r="P43" s="52"/>
      <c r="Q43" s="52"/>
      <c r="R43" s="53"/>
      <c r="S43" s="54"/>
      <c r="T43" s="54"/>
      <c r="U43" s="54"/>
      <c r="V43" s="56"/>
      <c r="W43" s="55"/>
      <c r="X43" s="56"/>
      <c r="Y43" s="57"/>
      <c r="Z43" s="57"/>
    </row>
    <row r="44" spans="1:26" x14ac:dyDescent="0.3">
      <c r="A44" s="18">
        <f t="shared" si="1"/>
        <v>42</v>
      </c>
      <c r="B44" s="34" t="s">
        <v>67</v>
      </c>
      <c r="C44" s="78"/>
      <c r="D44" s="27">
        <v>30</v>
      </c>
      <c r="E44" s="21"/>
      <c r="F44" s="8">
        <f>SUM(D44*E44)</f>
        <v>0</v>
      </c>
      <c r="G44" s="23">
        <v>0.21</v>
      </c>
      <c r="H44" s="8">
        <f>SUM(F44*G44)+F44</f>
        <v>0</v>
      </c>
      <c r="I44" s="70"/>
      <c r="J44" s="22"/>
      <c r="K44" s="22"/>
      <c r="L44" s="22"/>
      <c r="M44" s="22"/>
      <c r="O44" s="51"/>
      <c r="P44" s="52"/>
      <c r="Q44" s="52"/>
      <c r="R44" s="53"/>
      <c r="S44" s="54"/>
      <c r="T44" s="54"/>
      <c r="U44" s="54"/>
      <c r="V44" s="56"/>
      <c r="W44" s="55"/>
      <c r="X44" s="56"/>
      <c r="Y44" s="57"/>
      <c r="Z44" s="57"/>
    </row>
    <row r="45" spans="1:26" ht="27.6" x14ac:dyDescent="0.3">
      <c r="A45" s="18">
        <f t="shared" si="1"/>
        <v>43</v>
      </c>
      <c r="B45" s="34" t="s">
        <v>60</v>
      </c>
      <c r="C45" s="41" t="s">
        <v>61</v>
      </c>
      <c r="D45" s="27">
        <v>50</v>
      </c>
      <c r="E45" s="21"/>
      <c r="F45" s="8">
        <f>SUM(D45*E45)</f>
        <v>0</v>
      </c>
      <c r="G45" s="23">
        <v>0.21</v>
      </c>
      <c r="H45" s="8">
        <f>SUM(F45*G45)+F45</f>
        <v>0</v>
      </c>
      <c r="I45" s="16"/>
      <c r="J45" s="22"/>
      <c r="K45" s="22"/>
      <c r="L45" s="22"/>
      <c r="M45" s="22"/>
      <c r="O45" s="51"/>
      <c r="P45" s="52"/>
      <c r="Q45" s="52"/>
      <c r="R45" s="53"/>
      <c r="S45" s="54"/>
      <c r="T45" s="54"/>
      <c r="U45" s="54"/>
      <c r="V45" s="56"/>
      <c r="W45" s="55"/>
      <c r="X45" s="56"/>
      <c r="Y45" s="57"/>
      <c r="Z45" s="57"/>
    </row>
    <row r="46" spans="1:26" ht="41.4" x14ac:dyDescent="0.3">
      <c r="A46" s="18">
        <f t="shared" si="1"/>
        <v>44</v>
      </c>
      <c r="B46" s="35" t="s">
        <v>54</v>
      </c>
      <c r="C46" s="25" t="s">
        <v>71</v>
      </c>
      <c r="D46" s="27">
        <v>50</v>
      </c>
      <c r="E46" s="21"/>
      <c r="F46" s="8">
        <f t="shared" si="3"/>
        <v>0</v>
      </c>
      <c r="G46" s="23">
        <v>0.21</v>
      </c>
      <c r="H46" s="8">
        <f t="shared" si="2"/>
        <v>0</v>
      </c>
      <c r="I46" s="40" t="s">
        <v>77</v>
      </c>
      <c r="J46" s="22"/>
      <c r="K46" s="22"/>
      <c r="L46" s="22"/>
      <c r="M46" s="22"/>
      <c r="O46" s="51"/>
      <c r="P46" s="52"/>
      <c r="Q46" s="52"/>
      <c r="R46" s="53"/>
      <c r="S46" s="54"/>
      <c r="T46" s="54"/>
      <c r="U46" s="54"/>
      <c r="V46" s="56"/>
      <c r="W46" s="55"/>
      <c r="X46" s="56"/>
      <c r="Y46" s="57"/>
      <c r="Z46" s="57"/>
    </row>
    <row r="47" spans="1:26" ht="27.6" x14ac:dyDescent="0.3">
      <c r="A47" s="18">
        <f t="shared" si="1"/>
        <v>45</v>
      </c>
      <c r="B47" s="32" t="s">
        <v>51</v>
      </c>
      <c r="C47" s="29" t="s">
        <v>52</v>
      </c>
      <c r="D47" s="27">
        <v>50</v>
      </c>
      <c r="E47" s="21"/>
      <c r="F47" s="8">
        <f t="shared" si="3"/>
        <v>0</v>
      </c>
      <c r="G47" s="23">
        <v>0.21</v>
      </c>
      <c r="H47" s="8">
        <f t="shared" si="2"/>
        <v>0</v>
      </c>
      <c r="I47" s="42" t="s">
        <v>77</v>
      </c>
      <c r="J47" s="22"/>
      <c r="K47" s="22"/>
      <c r="L47" s="22"/>
      <c r="M47" s="22"/>
      <c r="O47" s="51"/>
      <c r="P47" s="52"/>
      <c r="Q47" s="52"/>
      <c r="R47" s="53"/>
      <c r="S47" s="54"/>
      <c r="T47" s="54"/>
      <c r="U47" s="54"/>
      <c r="V47" s="56"/>
      <c r="W47" s="55"/>
      <c r="X47" s="56"/>
      <c r="Y47" s="57"/>
      <c r="Z47" s="57"/>
    </row>
    <row r="48" spans="1:26" ht="15.6" x14ac:dyDescent="0.3">
      <c r="A48" s="75"/>
      <c r="B48" s="75"/>
      <c r="C48" s="75"/>
      <c r="D48" s="76" t="s">
        <v>24</v>
      </c>
      <c r="E48" s="76"/>
      <c r="F48" s="67" t="s">
        <v>16</v>
      </c>
      <c r="G48" s="67"/>
      <c r="H48" s="67" t="s">
        <v>25</v>
      </c>
      <c r="I48" s="67"/>
      <c r="O48" s="51"/>
      <c r="P48" s="52"/>
      <c r="Q48" s="52"/>
      <c r="R48" s="53"/>
      <c r="S48" s="54"/>
      <c r="T48" s="54"/>
      <c r="U48" s="54"/>
      <c r="V48" s="56"/>
      <c r="W48" s="55"/>
      <c r="X48" s="56"/>
      <c r="Y48" s="57"/>
      <c r="Z48" s="57"/>
    </row>
    <row r="49" spans="1:26" s="10" customFormat="1" ht="18" x14ac:dyDescent="0.35">
      <c r="A49" s="11"/>
      <c r="C49" s="31" t="s">
        <v>62</v>
      </c>
      <c r="D49" s="68">
        <f>SUM(F3:F47)</f>
        <v>0</v>
      </c>
      <c r="E49" s="68"/>
      <c r="F49" s="68">
        <f>SUM(H49-D49)</f>
        <v>0</v>
      </c>
      <c r="G49" s="68"/>
      <c r="H49" s="68">
        <f>SUM(H3:H47)</f>
        <v>0</v>
      </c>
      <c r="I49" s="68"/>
      <c r="O49" s="51"/>
      <c r="P49" s="52"/>
      <c r="Q49" s="52"/>
      <c r="R49" s="53"/>
      <c r="S49" s="54"/>
      <c r="T49" s="54"/>
      <c r="U49" s="54"/>
      <c r="V49" s="56"/>
      <c r="W49" s="55"/>
      <c r="X49" s="56"/>
      <c r="Y49" s="57"/>
      <c r="Z49" s="57"/>
    </row>
    <row r="50" spans="1:26" s="10" customFormat="1" ht="18" x14ac:dyDescent="0.35">
      <c r="A50" s="11"/>
      <c r="C50" s="30" t="s">
        <v>64</v>
      </c>
      <c r="D50" s="71">
        <f>SUM(D49*3)</f>
        <v>0</v>
      </c>
      <c r="E50" s="71"/>
      <c r="F50" s="71">
        <f>SUM(F49*3)</f>
        <v>0</v>
      </c>
      <c r="G50" s="71"/>
      <c r="H50" s="71">
        <f>SUM(H49*3)</f>
        <v>0</v>
      </c>
      <c r="I50" s="71"/>
      <c r="L50" s="12"/>
      <c r="O50" s="51"/>
      <c r="P50" s="51"/>
      <c r="Q50" s="52"/>
      <c r="R50" s="53"/>
      <c r="S50" s="54"/>
      <c r="T50" s="54"/>
      <c r="U50" s="54"/>
      <c r="V50" s="56"/>
      <c r="W50" s="55"/>
      <c r="X50" s="56"/>
      <c r="Y50" s="57"/>
      <c r="Z50" s="57"/>
    </row>
    <row r="51" spans="1:26" s="4" customFormat="1" x14ac:dyDescent="0.3">
      <c r="A51" s="13"/>
      <c r="B51" s="38" t="s">
        <v>26</v>
      </c>
      <c r="D51" s="28"/>
      <c r="O51" s="51"/>
      <c r="P51" s="52"/>
      <c r="Q51" s="52"/>
      <c r="R51" s="53"/>
      <c r="S51" s="54"/>
      <c r="T51" s="54"/>
      <c r="U51" s="54"/>
      <c r="V51" s="56"/>
      <c r="W51" s="55"/>
      <c r="X51" s="56"/>
      <c r="Y51" s="57"/>
      <c r="Z51" s="57"/>
    </row>
    <row r="52" spans="1:26" x14ac:dyDescent="0.3">
      <c r="O52" s="51"/>
      <c r="P52" s="52"/>
      <c r="Q52" s="52"/>
      <c r="R52" s="53"/>
      <c r="S52" s="54"/>
      <c r="T52" s="54"/>
      <c r="U52" s="54"/>
      <c r="V52" s="56"/>
      <c r="W52" s="55"/>
      <c r="X52" s="56"/>
      <c r="Y52" s="57"/>
      <c r="Z52" s="57"/>
    </row>
    <row r="53" spans="1:26" x14ac:dyDescent="0.3">
      <c r="O53" s="51"/>
      <c r="P53" s="52"/>
      <c r="Q53" s="52"/>
      <c r="R53" s="53"/>
      <c r="S53" s="54"/>
      <c r="T53" s="54"/>
      <c r="U53" s="54"/>
      <c r="V53" s="56"/>
      <c r="W53" s="55"/>
      <c r="X53" s="56"/>
      <c r="Y53" s="57"/>
      <c r="Z53" s="57"/>
    </row>
    <row r="54" spans="1:26" x14ac:dyDescent="0.3">
      <c r="O54" s="51"/>
      <c r="P54" s="52"/>
      <c r="Q54" s="52"/>
      <c r="R54" s="53"/>
      <c r="S54" s="54"/>
      <c r="T54" s="54"/>
      <c r="U54" s="54"/>
      <c r="V54" s="56"/>
      <c r="W54" s="55"/>
      <c r="X54" s="56"/>
      <c r="Y54" s="57"/>
      <c r="Z54" s="57"/>
    </row>
    <row r="55" spans="1:26" x14ac:dyDescent="0.3">
      <c r="O55" s="51"/>
      <c r="P55" s="52"/>
      <c r="Q55" s="52"/>
      <c r="R55" s="53"/>
      <c r="S55" s="54"/>
      <c r="T55" s="54"/>
      <c r="U55" s="54"/>
      <c r="V55" s="56"/>
      <c r="W55" s="55"/>
      <c r="X55" s="56"/>
      <c r="Y55" s="57"/>
      <c r="Z55" s="57"/>
    </row>
    <row r="56" spans="1:26" x14ac:dyDescent="0.3">
      <c r="O56" s="51"/>
      <c r="P56" s="52"/>
      <c r="Q56" s="52"/>
      <c r="R56" s="53"/>
      <c r="S56" s="54"/>
      <c r="T56" s="54"/>
      <c r="U56" s="54"/>
      <c r="V56" s="56"/>
      <c r="W56" s="55"/>
      <c r="X56" s="56"/>
      <c r="Y56" s="57"/>
      <c r="Z56" s="57"/>
    </row>
    <row r="57" spans="1:26" x14ac:dyDescent="0.3">
      <c r="O57" s="51"/>
      <c r="P57" s="52"/>
      <c r="Q57" s="52"/>
      <c r="R57" s="53"/>
      <c r="S57" s="54"/>
      <c r="T57" s="54"/>
      <c r="U57" s="54"/>
      <c r="V57" s="56"/>
      <c r="W57" s="55"/>
      <c r="X57" s="56"/>
      <c r="Y57" s="57"/>
      <c r="Z57" s="57"/>
    </row>
    <row r="58" spans="1:26" x14ac:dyDescent="0.3">
      <c r="C58" s="1"/>
      <c r="O58" s="51"/>
      <c r="P58" s="52"/>
      <c r="Q58" s="52"/>
      <c r="R58" s="53"/>
      <c r="S58" s="54"/>
      <c r="T58" s="54"/>
      <c r="U58" s="54"/>
      <c r="V58" s="56"/>
      <c r="W58" s="55"/>
      <c r="X58" s="56"/>
      <c r="Y58" s="57"/>
      <c r="Z58" s="57"/>
    </row>
    <row r="59" spans="1:26" x14ac:dyDescent="0.3">
      <c r="O59" s="51"/>
      <c r="P59" s="52"/>
      <c r="Q59" s="52"/>
      <c r="R59" s="53"/>
      <c r="S59" s="54"/>
      <c r="T59" s="54"/>
      <c r="U59" s="54"/>
      <c r="V59" s="56"/>
      <c r="W59" s="55"/>
      <c r="X59" s="56"/>
      <c r="Y59" s="57"/>
      <c r="Z59" s="57"/>
    </row>
    <row r="60" spans="1:26" x14ac:dyDescent="0.3"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</sheetData>
  <autoFilter ref="A2:H47" xr:uid="{00000000-0009-0000-0000-000000000000}"/>
  <mergeCells count="27">
    <mergeCell ref="I38:I40"/>
    <mergeCell ref="I19:I20"/>
    <mergeCell ref="I21:I22"/>
    <mergeCell ref="I26:I29"/>
    <mergeCell ref="J1:J2"/>
    <mergeCell ref="L1:L2"/>
    <mergeCell ref="C21:C22"/>
    <mergeCell ref="C5:C8"/>
    <mergeCell ref="C10:C12"/>
    <mergeCell ref="C13:C18"/>
    <mergeCell ref="G1:G2"/>
    <mergeCell ref="I1:I2"/>
    <mergeCell ref="C19:C20"/>
    <mergeCell ref="C26:C29"/>
    <mergeCell ref="A48:C48"/>
    <mergeCell ref="F50:G50"/>
    <mergeCell ref="D48:E48"/>
    <mergeCell ref="F48:G48"/>
    <mergeCell ref="C43:C44"/>
    <mergeCell ref="C32:C34"/>
    <mergeCell ref="H48:I48"/>
    <mergeCell ref="D49:E49"/>
    <mergeCell ref="F49:G49"/>
    <mergeCell ref="I43:I44"/>
    <mergeCell ref="D50:E50"/>
    <mergeCell ref="H49:I49"/>
    <mergeCell ref="H50:I50"/>
  </mergeCells>
  <pageMargins left="0.31496062992125984" right="0.31496062992125984" top="0.59055118110236227" bottom="0.59055118110236227" header="0.31496062992125984" footer="0.31496062992125984"/>
  <pageSetup paperSize="9" scale="53" orientation="landscape" r:id="rId1"/>
  <headerFooter alignWithMargins="0">
    <oddHeader>&amp;LPříloha č. 2 – Cenová nabídka&amp;RVZ/2017/2/03 ZZS ZK - SZM pro zajištění dýchacích cest,močovou a žaludeční katetrizaciČÁST 1</oddHeader>
  </headerFooter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1 - ZAJIŠTĚNÍ DC</vt:lpstr>
      <vt:lpstr>'část 1 - ZAJIŠTĚNÍ DC'!Oblast_tisku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Adámek Tomáš</dc:creator>
  <cp:lastModifiedBy>Michal Chmelař</cp:lastModifiedBy>
  <cp:lastPrinted>2021-05-21T12:40:32Z</cp:lastPrinted>
  <dcterms:created xsi:type="dcterms:W3CDTF">2016-08-22T13:05:16Z</dcterms:created>
  <dcterms:modified xsi:type="dcterms:W3CDTF">2021-06-07T14:21:38Z</dcterms:modified>
</cp:coreProperties>
</file>